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лан запуска" sheetId="1" state="visible" r:id="rId3"/>
    <sheet name="Вехи" sheetId="2" state="visible" r:id="rId4"/>
    <sheet name="Как пользоваться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<sst xmlns="http://schemas.openxmlformats.org/spreadsheetml/2006/main" count="209" uniqueCount="90">
  <si>
    <t xml:space="preserve">План запуска своего бизнеса на 90 дней</t>
  </si>
  <si>
    <t xml:space="preserve">Книга «Всё о бизнесе», глава «План запуска на 90 дней». Пример — точка с арендой и косметическим ремонтом (кофейня, салон, барбершоп, магазин у дома). Подвиньте недели под свой формат.</t>
  </si>
  <si>
    <t xml:space="preserve">Дата старта плана:</t>
  </si>
  <si>
    <t xml:space="preserve">← впишите понедельник, с которого начинаете. Жёлтые ячейки и синий текст — то, что заполняете вы; даты, сроки и диаграмма считаются сами.</t>
  </si>
  <si>
    <t xml:space="preserve">Плановое открытие:</t>
  </si>
  <si>
    <t xml:space="preserve">начало 13-й недели</t>
  </si>
  <si>
    <t xml:space="preserve">Готово задач:</t>
  </si>
  <si>
    <t xml:space="preserve">Недели →</t>
  </si>
  <si>
    <t xml:space="preserve">№</t>
  </si>
  <si>
    <t xml:space="preserve">Линия</t>
  </si>
  <si>
    <t xml:space="preserve">Задача</t>
  </si>
  <si>
    <t xml:space="preserve">Ответственный</t>
  </si>
  <si>
    <t xml:space="preserve">Начало, неделя</t>
  </si>
  <si>
    <t xml:space="preserve">Длительность, нед.</t>
  </si>
  <si>
    <t xml:space="preserve">Конец, неделя</t>
  </si>
  <si>
    <t xml:space="preserve">Начало</t>
  </si>
  <si>
    <t xml:space="preserve">Срок</t>
  </si>
  <si>
    <t xml:space="preserve">Статус</t>
  </si>
  <si>
    <t xml:space="preserve">Критический путь</t>
  </si>
  <si>
    <t xml:space="preserve">Комментарий</t>
  </si>
  <si>
    <t xml:space="preserve">Деньги</t>
  </si>
  <si>
    <t xml:space="preserve">Финальный стартовый бюджет и график платежей</t>
  </si>
  <si>
    <t xml:space="preserve">Вы</t>
  </si>
  <si>
    <t xml:space="preserve">Не начато</t>
  </si>
  <si>
    <t xml:space="preserve">нет</t>
  </si>
  <si>
    <t xml:space="preserve">Помещение</t>
  </si>
  <si>
    <t xml:space="preserve">Требования к помещению: площадь, поток, коммуникации, бюджет аренды</t>
  </si>
  <si>
    <t xml:space="preserve">да</t>
  </si>
  <si>
    <t xml:space="preserve">Просмотры объектов, замеры потока людей</t>
  </si>
  <si>
    <t xml:space="preserve">Документы</t>
  </si>
  <si>
    <t xml:space="preserve">Выбор формы бизнеса и налогового режима</t>
  </si>
  <si>
    <t xml:space="preserve">Переговоры об аренде, проверка арендодателя (выписка ЕГРН)</t>
  </si>
  <si>
    <t xml:space="preserve">Подписание договора аренды, арендные каникулы на ремонт</t>
  </si>
  <si>
    <t xml:space="preserve">Регистрация ИП или ООО, уведомление о налоговом режиме</t>
  </si>
  <si>
    <t xml:space="preserve">Расчётный счёт и эквайринг</t>
  </si>
  <si>
    <t xml:space="preserve">Оборудование</t>
  </si>
  <si>
    <t xml:space="preserve">Запросы поставщикам оборудования, сравнение счетов</t>
  </si>
  <si>
    <t xml:space="preserve">Планировка или дизайн-проект, смета ремонта</t>
  </si>
  <si>
    <t xml:space="preserve">Выбор подрядчика, договор подряда со сроками</t>
  </si>
  <si>
    <t xml:space="preserve">Заказ оборудования с длинным сроком поставки</t>
  </si>
  <si>
    <t xml:space="preserve">Маркетинг</t>
  </si>
  <si>
    <t xml:space="preserve">Название, логотип, проверка по реестру знаков</t>
  </si>
  <si>
    <t xml:space="preserve">Заказ вывески (и согласование, если нужно в вашем городе)</t>
  </si>
  <si>
    <t xml:space="preserve">Ремонт</t>
  </si>
  <si>
    <t xml:space="preserve">Люди</t>
  </si>
  <si>
    <t xml:space="preserve">Вакансии, отбор, собеседования</t>
  </si>
  <si>
    <t xml:space="preserve">Договоры с поставщиками товара и сырья</t>
  </si>
  <si>
    <t xml:space="preserve">Онлайн-касса, ОФД, учётная программа; маркировка и ЕГАИС — если нужны</t>
  </si>
  <si>
    <t xml:space="preserve">Карточки в Яндекс Картах и 2ГИС, соцсети, страница записи</t>
  </si>
  <si>
    <t xml:space="preserve">Контроль бюджета: факт против плана, резерв не трогаем</t>
  </si>
  <si>
    <t xml:space="preserve">Приёмка ремонта, список недоделок</t>
  </si>
  <si>
    <t xml:space="preserve">Доставка и монтаж оборудования, пусконаладка</t>
  </si>
  <si>
    <t xml:space="preserve">Уведомление о начале деятельности — если нужно для вашего вида</t>
  </si>
  <si>
    <t xml:space="preserve">Оформление сотрудников, обучение, стандарты, стажировка</t>
  </si>
  <si>
    <t xml:space="preserve">Первая закупка товара и расходников</t>
  </si>
  <si>
    <t xml:space="preserve">Подготовка акции открытия и рекламы</t>
  </si>
  <si>
    <t xml:space="preserve">Монтаж вывески, уголок потребителя</t>
  </si>
  <si>
    <t xml:space="preserve">Тестовые дни для знакомых и соседей, разбор ошибок</t>
  </si>
  <si>
    <t xml:space="preserve">Запуск рекламы открытия</t>
  </si>
  <si>
    <t xml:space="preserve">Деньги на первые месяцы на отдельном счёте, график платежей</t>
  </si>
  <si>
    <t xml:space="preserve">Открытие</t>
  </si>
  <si>
    <t xml:space="preserve">Ежедневный разбор первой недели, сбор отзывов</t>
  </si>
  <si>
    <t xml:space="preserve">Легенда диаграммы:</t>
  </si>
  <si>
    <t xml:space="preserve">критический путь</t>
  </si>
  <si>
    <t xml:space="preserve">остальные задачи</t>
  </si>
  <si>
    <t xml:space="preserve">готово</t>
  </si>
  <si>
    <t xml:space="preserve">Критический путь: помещение → ремонт → монтаж оборудования → тестовый запуск. Если задача на нём съезжает на неделю, на неделю съезжает и открытие — сдвиньте недели этой задачи и следующих за ней.</t>
  </si>
  <si>
    <t xml:space="preserve">Контрольные точки запуска</t>
  </si>
  <si>
    <t xml:space="preserve">Раз в неделю вписывайте фактическую дату. Отклонение больше недели на вехах 2–5 — повод пересчитать дату открытия и аренду до первой выручки.</t>
  </si>
  <si>
    <t xml:space="preserve">Веха</t>
  </si>
  <si>
    <t xml:space="preserve">Неделя</t>
  </si>
  <si>
    <t xml:space="preserve">План</t>
  </si>
  <si>
    <t xml:space="preserve">Факт</t>
  </si>
  <si>
    <t xml:space="preserve">Отклонение, дней</t>
  </si>
  <si>
    <t xml:space="preserve">Короткий список из 2–3 помещений</t>
  </si>
  <si>
    <t xml:space="preserve">Подписан договор аренды, бизнес зарегистрирован</t>
  </si>
  <si>
    <t xml:space="preserve">Ремонт начат, оборудование заказано</t>
  </si>
  <si>
    <t xml:space="preserve">Команда набрана, поставщики выбраны</t>
  </si>
  <si>
    <t xml:space="preserve">Помещение готово к работе</t>
  </si>
  <si>
    <t xml:space="preserve">Тестовый день пройден без серьёзных сбоев</t>
  </si>
  <si>
    <t xml:space="preserve">Первая неделя работы, первые отзывы</t>
  </si>
  <si>
    <t xml:space="preserve">Как пользоваться шаблоном</t>
  </si>
  <si>
    <t xml:space="preserve">1. На листе «План запуска» впишите дату старта (понедельник) — даты задач и вех пересчитаются.</t>
  </si>
  <si>
    <t xml:space="preserve">2. Подвиньте недели и длительность под свой формат: онлайн-школа или мастер на дому стартуют за месяц, кафе с вытяжкой — за 4–5 месяцев.</t>
  </si>
  <si>
    <t xml:space="preserve">3. Удалите лишние задачи и добавьте свои (скопируйте строку целиком — формулы и диаграмма скопируются вместе с ней).</t>
  </si>
  <si>
    <t xml:space="preserve">4. В колонке «Ответственный» у каждой линии — свой человек; на старте это часто вы сами.</t>
  </si>
  <si>
    <t xml:space="preserve">5. Раз в неделю отмечайте статус: «В работе», «Готово», «Съехало». Готовые задачи на диаграмме становятся зелёными.</t>
  </si>
  <si>
    <t xml:space="preserve">6. На листе «Вехи» вписывайте фактические даты контрольных точек — отклонение больше недели подсвечивается красным.</t>
  </si>
  <si>
    <t xml:space="preserve">7. Если план попадает на новогодние или майские праздники, добавьте неделю-две к ремонту, поставкам и регистрации: подрядчики и поставщики в эти дни работают медленнее.</t>
  </si>
  <si>
    <t xml:space="preserve">Пример — условный. Подробности — книга «Всё о бизнесе» на сайте: главы «План запуска на 90 дней», «Как выбрать помещение», «Договор аренды», «Чек-лист открытия».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</si>
</sst>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d\.mm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2B4A"/>
      <name val="Arial"/>
      <family val="0"/>
      <charset val="1"/>
    </font>
    <font>
      <sz val="9"/>
      <color rgb="FF5A6B8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9"/>
      <color rgb="FF5A6B8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7D6"/>
        <bgColor rgb="FFFFFFFF"/>
      </patternFill>
    </fill>
    <fill>
      <patternFill patternType="solid">
        <fgColor rgb="FF0D4BA0"/>
        <bgColor rgb="FF003366"/>
      </patternFill>
    </fill>
    <fill>
      <patternFill patternType="solid">
        <fgColor rgb="FFF0A431"/>
        <bgColor rgb="FFFFCC00"/>
      </patternFill>
    </fill>
    <fill>
      <patternFill patternType="solid">
        <fgColor rgb="FF5B8FE0"/>
        <bgColor rgb="FF808080"/>
      </patternFill>
    </fill>
    <fill>
      <patternFill patternType="solid">
        <fgColor rgb="FF7CC48A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FEB"/>
      </left>
      <right style="thin">
        <color rgb="FFD8DFEB"/>
      </right>
      <top style="thin">
        <color rgb="FFD8DFEB"/>
      </top>
      <bottom style="thin">
        <color rgb="FFD8DF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>
          <bgColor rgb="FF7CC48A"/>
        </patternFill>
      </fill>
    </dxf>
    <dxf>
      <fill>
        <patternFill>
          <bgColor rgb="FFF0A431"/>
        </patternFill>
      </fill>
    </dxf>
    <dxf>
      <fill>
        <patternFill>
          <bgColor rgb="FF5B8FE0"/>
        </patternFill>
      </fill>
    </dxf>
    <dxf>
      <font>
        <name val="Arial"/>
        <charset val="1"/>
        <family val="0"/>
        <b val="1"/>
        <color rgb="FFC0392B"/>
      </font>
    </dxf>
    <dxf>
      <font>
        <name val="Arial"/>
        <charset val="1"/>
        <family val="0"/>
        <b val="1"/>
        <color rgb="FF2E7D3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8FE0"/>
      <rgbColor rgb="FF993366"/>
      <rgbColor rgb="FFFFF7D6"/>
      <rgbColor rgb="FFCCFFFF"/>
      <rgbColor rgb="FF660066"/>
      <rgbColor rgb="FFFF8080"/>
      <rgbColor rgb="FF0D4BA0"/>
      <rgbColor rgb="FFD8DF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0A431"/>
      <rgbColor rgb="FFFF6600"/>
      <rgbColor rgb="FF5A6B85"/>
      <rgbColor rgb="FF7CC48A"/>
      <rgbColor rgb="FF003366"/>
      <rgbColor rgb="FF2E7D32"/>
      <rgbColor rgb="FF003300"/>
      <rgbColor rgb="FF333300"/>
      <rgbColor rgb="FFC0392B"/>
      <rgbColor rgb="FF993366"/>
      <rgbColor rgb="FF333399"/>
      <rgbColor rgb="FF1A2B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7" topLeftCell="D8" activePane="bottomRight" state="frozen"/>
      <selection pane="topLeft" activeCell="A1" activeCellId="0" sqref="A1"/>
      <selection pane="topRight" activeCell="D1" activeCellId="0" sqref="D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3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1"/>
    <col collapsed="false" customWidth="true" hidden="false" outlineLevel="0" max="7" min="7" style="0" width="9"/>
    <col collapsed="false" customWidth="true" hidden="false" outlineLevel="0" max="9" min="8" style="0" width="8"/>
    <col collapsed="false" customWidth="true" hidden="false" outlineLevel="0" max="10" min="10" style="0" width="11"/>
    <col collapsed="false" customWidth="true" hidden="false" outlineLevel="0" max="11" min="11" style="0" width="10"/>
    <col collapsed="false" customWidth="true" hidden="false" outlineLevel="0" max="12" min="12" style="0" width="24"/>
    <col collapsed="false" customWidth="true" hidden="false" outlineLevel="0" max="25" min="13" style="0" width="3.6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C3" s="4" t="n">
        <v>46328</v>
      </c>
      <c r="D3" s="2" t="s">
        <v>3</v>
      </c>
    </row>
    <row r="4" customFormat="false" ht="15" hidden="false" customHeight="false" outlineLevel="0" collapsed="false">
      <c r="A4" s="3" t="s">
        <v>4</v>
      </c>
      <c r="C4" s="5" t="n">
        <f aca="false">C3+7*12</f>
        <v>46412</v>
      </c>
      <c r="D4" s="2" t="s">
        <v>5</v>
      </c>
    </row>
    <row r="5" customFormat="false" ht="15" hidden="false" customHeight="false" outlineLevel="0" collapsed="false">
      <c r="A5" s="3" t="s">
        <v>6</v>
      </c>
      <c r="C5" s="3" t="str">
        <f aca="false">COUNTIF(J8:J39,"Готово")&amp;" из "&amp;COUNTA(C8:C39)</f>
        <v>0 из 32</v>
      </c>
    </row>
    <row r="6" customFormat="false" ht="15" hidden="false" customHeight="false" outlineLevel="0" collapsed="false">
      <c r="M6" s="6" t="s">
        <v>7</v>
      </c>
    </row>
    <row r="7" customFormat="false" ht="30" hidden="false" customHeight="true" outlineLevel="0" collapsed="false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  <c r="K7" s="7" t="s">
        <v>18</v>
      </c>
      <c r="L7" s="7" t="s">
        <v>19</v>
      </c>
      <c r="M7" s="8" t="n">
        <v>1</v>
      </c>
      <c r="N7" s="8" t="n">
        <v>2</v>
      </c>
      <c r="O7" s="8" t="n">
        <v>3</v>
      </c>
      <c r="P7" s="8" t="n">
        <v>4</v>
      </c>
      <c r="Q7" s="8" t="n">
        <v>5</v>
      </c>
      <c r="R7" s="8" t="n">
        <v>6</v>
      </c>
      <c r="S7" s="8" t="n">
        <v>7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8" t="n">
        <v>13</v>
      </c>
    </row>
    <row r="8" customFormat="false" ht="15" hidden="false" customHeight="false" outlineLevel="0" collapsed="false">
      <c r="A8" s="9" t="n">
        <v>1</v>
      </c>
      <c r="B8" s="9" t="s">
        <v>20</v>
      </c>
      <c r="C8" s="10" t="s">
        <v>21</v>
      </c>
      <c r="D8" s="11" t="s">
        <v>22</v>
      </c>
      <c r="E8" s="11" t="n">
        <v>1</v>
      </c>
      <c r="F8" s="11" t="n">
        <v>1</v>
      </c>
      <c r="G8" s="9" t="n">
        <f aca="false">E8+F8-1</f>
        <v>1</v>
      </c>
      <c r="H8" s="12" t="n">
        <f aca="false">$C$3+7*(E8-1)</f>
        <v>46328</v>
      </c>
      <c r="I8" s="12" t="n">
        <f aca="false">$C$3+7*G8-3</f>
        <v>46332</v>
      </c>
      <c r="J8" s="11" t="s">
        <v>23</v>
      </c>
      <c r="K8" s="11" t="s">
        <v>24</v>
      </c>
      <c r="L8" s="13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customFormat="false" ht="23.85" hidden="false" customHeight="false" outlineLevel="0" collapsed="false">
      <c r="A9" s="9" t="n">
        <v>2</v>
      </c>
      <c r="B9" s="9" t="s">
        <v>25</v>
      </c>
      <c r="C9" s="10" t="s">
        <v>26</v>
      </c>
      <c r="D9" s="11" t="s">
        <v>22</v>
      </c>
      <c r="E9" s="11" t="n">
        <v>1</v>
      </c>
      <c r="F9" s="11" t="n">
        <v>1</v>
      </c>
      <c r="G9" s="9" t="n">
        <f aca="false">E9+F9-1</f>
        <v>1</v>
      </c>
      <c r="H9" s="12" t="n">
        <f aca="false">$C$3+7*(E9-1)</f>
        <v>46328</v>
      </c>
      <c r="I9" s="12" t="n">
        <f aca="false">$C$3+7*G9-3</f>
        <v>46332</v>
      </c>
      <c r="J9" s="11" t="s">
        <v>23</v>
      </c>
      <c r="K9" s="11" t="s">
        <v>27</v>
      </c>
      <c r="L9" s="13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customFormat="false" ht="15" hidden="false" customHeight="false" outlineLevel="0" collapsed="false">
      <c r="A10" s="9" t="n">
        <v>3</v>
      </c>
      <c r="B10" s="9" t="s">
        <v>25</v>
      </c>
      <c r="C10" s="10" t="s">
        <v>28</v>
      </c>
      <c r="D10" s="11" t="s">
        <v>22</v>
      </c>
      <c r="E10" s="11" t="n">
        <v>1</v>
      </c>
      <c r="F10" s="11" t="n">
        <v>2</v>
      </c>
      <c r="G10" s="9" t="n">
        <f aca="false">E10+F10-1</f>
        <v>2</v>
      </c>
      <c r="H10" s="12" t="n">
        <f aca="false">$C$3+7*(E10-1)</f>
        <v>46328</v>
      </c>
      <c r="I10" s="12" t="n">
        <f aca="false">$C$3+7*G10-3</f>
        <v>46339</v>
      </c>
      <c r="J10" s="11" t="s">
        <v>23</v>
      </c>
      <c r="K10" s="11" t="s">
        <v>27</v>
      </c>
      <c r="L10" s="13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customFormat="false" ht="15" hidden="false" customHeight="false" outlineLevel="0" collapsed="false">
      <c r="A11" s="9" t="n">
        <v>4</v>
      </c>
      <c r="B11" s="9" t="s">
        <v>29</v>
      </c>
      <c r="C11" s="10" t="s">
        <v>30</v>
      </c>
      <c r="D11" s="11" t="s">
        <v>22</v>
      </c>
      <c r="E11" s="11" t="n">
        <v>1</v>
      </c>
      <c r="F11" s="11" t="n">
        <v>2</v>
      </c>
      <c r="G11" s="9" t="n">
        <f aca="false">E11+F11-1</f>
        <v>2</v>
      </c>
      <c r="H11" s="12" t="n">
        <f aca="false">$C$3+7*(E11-1)</f>
        <v>46328</v>
      </c>
      <c r="I11" s="12" t="n">
        <f aca="false">$C$3+7*G11-3</f>
        <v>46339</v>
      </c>
      <c r="J11" s="11" t="s">
        <v>23</v>
      </c>
      <c r="K11" s="11" t="s">
        <v>24</v>
      </c>
      <c r="L11" s="13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customFormat="false" ht="23.85" hidden="false" customHeight="false" outlineLevel="0" collapsed="false">
      <c r="A12" s="9" t="n">
        <v>5</v>
      </c>
      <c r="B12" s="9" t="s">
        <v>25</v>
      </c>
      <c r="C12" s="10" t="s">
        <v>31</v>
      </c>
      <c r="D12" s="11" t="s">
        <v>22</v>
      </c>
      <c r="E12" s="11" t="n">
        <v>3</v>
      </c>
      <c r="F12" s="11" t="n">
        <v>1</v>
      </c>
      <c r="G12" s="9" t="n">
        <f aca="false">E12+F12-1</f>
        <v>3</v>
      </c>
      <c r="H12" s="12" t="n">
        <f aca="false">$C$3+7*(E12-1)</f>
        <v>46342</v>
      </c>
      <c r="I12" s="12" t="n">
        <f aca="false">$C$3+7*G12-3</f>
        <v>46346</v>
      </c>
      <c r="J12" s="11" t="s">
        <v>23</v>
      </c>
      <c r="K12" s="11" t="s">
        <v>27</v>
      </c>
      <c r="L12" s="13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customFormat="false" ht="23.85" hidden="false" customHeight="false" outlineLevel="0" collapsed="false">
      <c r="A13" s="9" t="n">
        <v>6</v>
      </c>
      <c r="B13" s="9" t="s">
        <v>25</v>
      </c>
      <c r="C13" s="10" t="s">
        <v>32</v>
      </c>
      <c r="D13" s="11" t="s">
        <v>22</v>
      </c>
      <c r="E13" s="11" t="n">
        <v>4</v>
      </c>
      <c r="F13" s="11" t="n">
        <v>1</v>
      </c>
      <c r="G13" s="9" t="n">
        <f aca="false">E13+F13-1</f>
        <v>4</v>
      </c>
      <c r="H13" s="12" t="n">
        <f aca="false">$C$3+7*(E13-1)</f>
        <v>46349</v>
      </c>
      <c r="I13" s="12" t="n">
        <f aca="false">$C$3+7*G13-3</f>
        <v>46353</v>
      </c>
      <c r="J13" s="11" t="s">
        <v>23</v>
      </c>
      <c r="K13" s="11" t="s">
        <v>27</v>
      </c>
      <c r="L13" s="13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customFormat="false" ht="23.85" hidden="false" customHeight="false" outlineLevel="0" collapsed="false">
      <c r="A14" s="9" t="n">
        <v>7</v>
      </c>
      <c r="B14" s="9" t="s">
        <v>29</v>
      </c>
      <c r="C14" s="10" t="s">
        <v>33</v>
      </c>
      <c r="D14" s="11" t="s">
        <v>22</v>
      </c>
      <c r="E14" s="11" t="n">
        <v>3</v>
      </c>
      <c r="F14" s="11" t="n">
        <v>1</v>
      </c>
      <c r="G14" s="9" t="n">
        <f aca="false">E14+F14-1</f>
        <v>3</v>
      </c>
      <c r="H14" s="12" t="n">
        <f aca="false">$C$3+7*(E14-1)</f>
        <v>46342</v>
      </c>
      <c r="I14" s="12" t="n">
        <f aca="false">$C$3+7*G14-3</f>
        <v>46346</v>
      </c>
      <c r="J14" s="11" t="s">
        <v>23</v>
      </c>
      <c r="K14" s="11" t="s">
        <v>24</v>
      </c>
      <c r="L14" s="13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customFormat="false" ht="15" hidden="false" customHeight="false" outlineLevel="0" collapsed="false">
      <c r="A15" s="9" t="n">
        <v>8</v>
      </c>
      <c r="B15" s="9" t="s">
        <v>29</v>
      </c>
      <c r="C15" s="10" t="s">
        <v>34</v>
      </c>
      <c r="D15" s="11" t="s">
        <v>22</v>
      </c>
      <c r="E15" s="11" t="n">
        <v>4</v>
      </c>
      <c r="F15" s="11" t="n">
        <v>1</v>
      </c>
      <c r="G15" s="9" t="n">
        <f aca="false">E15+F15-1</f>
        <v>4</v>
      </c>
      <c r="H15" s="12" t="n">
        <f aca="false">$C$3+7*(E15-1)</f>
        <v>46349</v>
      </c>
      <c r="I15" s="12" t="n">
        <f aca="false">$C$3+7*G15-3</f>
        <v>46353</v>
      </c>
      <c r="J15" s="11" t="s">
        <v>23</v>
      </c>
      <c r="K15" s="11" t="s">
        <v>24</v>
      </c>
      <c r="L15" s="13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customFormat="false" ht="15" hidden="false" customHeight="false" outlineLevel="0" collapsed="false">
      <c r="A16" s="9" t="n">
        <v>9</v>
      </c>
      <c r="B16" s="9" t="s">
        <v>35</v>
      </c>
      <c r="C16" s="10" t="s">
        <v>36</v>
      </c>
      <c r="D16" s="11" t="s">
        <v>22</v>
      </c>
      <c r="E16" s="11" t="n">
        <v>3</v>
      </c>
      <c r="F16" s="11" t="n">
        <v>2</v>
      </c>
      <c r="G16" s="9" t="n">
        <f aca="false">E16+F16-1</f>
        <v>4</v>
      </c>
      <c r="H16" s="12" t="n">
        <f aca="false">$C$3+7*(E16-1)</f>
        <v>46342</v>
      </c>
      <c r="I16" s="12" t="n">
        <f aca="false">$C$3+7*G16-3</f>
        <v>46353</v>
      </c>
      <c r="J16" s="11" t="s">
        <v>23</v>
      </c>
      <c r="K16" s="11" t="s">
        <v>24</v>
      </c>
      <c r="L16" s="13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customFormat="false" ht="15" hidden="false" customHeight="false" outlineLevel="0" collapsed="false">
      <c r="A17" s="9" t="n">
        <v>10</v>
      </c>
      <c r="B17" s="9" t="s">
        <v>25</v>
      </c>
      <c r="C17" s="10" t="s">
        <v>37</v>
      </c>
      <c r="D17" s="11" t="s">
        <v>22</v>
      </c>
      <c r="E17" s="11" t="n">
        <v>5</v>
      </c>
      <c r="F17" s="11" t="n">
        <v>1</v>
      </c>
      <c r="G17" s="9" t="n">
        <f aca="false">E17+F17-1</f>
        <v>5</v>
      </c>
      <c r="H17" s="12" t="n">
        <f aca="false">$C$3+7*(E17-1)</f>
        <v>46356</v>
      </c>
      <c r="I17" s="12" t="n">
        <f aca="false">$C$3+7*G17-3</f>
        <v>46360</v>
      </c>
      <c r="J17" s="11" t="s">
        <v>23</v>
      </c>
      <c r="K17" s="11" t="s">
        <v>27</v>
      </c>
      <c r="L17" s="13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customFormat="false" ht="15" hidden="false" customHeight="false" outlineLevel="0" collapsed="false">
      <c r="A18" s="9" t="n">
        <v>11</v>
      </c>
      <c r="B18" s="9" t="s">
        <v>25</v>
      </c>
      <c r="C18" s="10" t="s">
        <v>38</v>
      </c>
      <c r="D18" s="11" t="s">
        <v>22</v>
      </c>
      <c r="E18" s="11" t="n">
        <v>5</v>
      </c>
      <c r="F18" s="11" t="n">
        <v>2</v>
      </c>
      <c r="G18" s="9" t="n">
        <f aca="false">E18+F18-1</f>
        <v>6</v>
      </c>
      <c r="H18" s="12" t="n">
        <f aca="false">$C$3+7*(E18-1)</f>
        <v>46356</v>
      </c>
      <c r="I18" s="12" t="n">
        <f aca="false">$C$3+7*G18-3</f>
        <v>46367</v>
      </c>
      <c r="J18" s="11" t="s">
        <v>23</v>
      </c>
      <c r="K18" s="11" t="s">
        <v>27</v>
      </c>
      <c r="L18" s="13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customFormat="false" ht="15" hidden="false" customHeight="false" outlineLevel="0" collapsed="false">
      <c r="A19" s="9" t="n">
        <v>12</v>
      </c>
      <c r="B19" s="9" t="s">
        <v>35</v>
      </c>
      <c r="C19" s="10" t="s">
        <v>39</v>
      </c>
      <c r="D19" s="11" t="s">
        <v>22</v>
      </c>
      <c r="E19" s="11" t="n">
        <v>5</v>
      </c>
      <c r="F19" s="11" t="n">
        <v>1</v>
      </c>
      <c r="G19" s="9" t="n">
        <f aca="false">E19+F19-1</f>
        <v>5</v>
      </c>
      <c r="H19" s="12" t="n">
        <f aca="false">$C$3+7*(E19-1)</f>
        <v>46356</v>
      </c>
      <c r="I19" s="12" t="n">
        <f aca="false">$C$3+7*G19-3</f>
        <v>46360</v>
      </c>
      <c r="J19" s="11" t="s">
        <v>23</v>
      </c>
      <c r="K19" s="11" t="s">
        <v>27</v>
      </c>
      <c r="L19" s="13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customFormat="false" ht="15" hidden="false" customHeight="false" outlineLevel="0" collapsed="false">
      <c r="A20" s="9" t="n">
        <v>13</v>
      </c>
      <c r="B20" s="9" t="s">
        <v>40</v>
      </c>
      <c r="C20" s="10" t="s">
        <v>41</v>
      </c>
      <c r="D20" s="11" t="s">
        <v>22</v>
      </c>
      <c r="E20" s="11" t="n">
        <v>5</v>
      </c>
      <c r="F20" s="11" t="n">
        <v>2</v>
      </c>
      <c r="G20" s="9" t="n">
        <f aca="false">E20+F20-1</f>
        <v>6</v>
      </c>
      <c r="H20" s="12" t="n">
        <f aca="false">$C$3+7*(E20-1)</f>
        <v>46356</v>
      </c>
      <c r="I20" s="12" t="n">
        <f aca="false">$C$3+7*G20-3</f>
        <v>46367</v>
      </c>
      <c r="J20" s="11" t="s">
        <v>23</v>
      </c>
      <c r="K20" s="11" t="s">
        <v>24</v>
      </c>
      <c r="L20" s="13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customFormat="false" ht="15" hidden="false" customHeight="false" outlineLevel="0" collapsed="false">
      <c r="A21" s="9" t="n">
        <v>14</v>
      </c>
      <c r="B21" s="9" t="s">
        <v>40</v>
      </c>
      <c r="C21" s="10" t="s">
        <v>42</v>
      </c>
      <c r="D21" s="11" t="s">
        <v>22</v>
      </c>
      <c r="E21" s="11" t="n">
        <v>6</v>
      </c>
      <c r="F21" s="11" t="n">
        <v>2</v>
      </c>
      <c r="G21" s="9" t="n">
        <f aca="false">E21+F21-1</f>
        <v>7</v>
      </c>
      <c r="H21" s="12" t="n">
        <f aca="false">$C$3+7*(E21-1)</f>
        <v>46363</v>
      </c>
      <c r="I21" s="12" t="n">
        <f aca="false">$C$3+7*G21-3</f>
        <v>46374</v>
      </c>
      <c r="J21" s="11" t="s">
        <v>23</v>
      </c>
      <c r="K21" s="11" t="s">
        <v>24</v>
      </c>
      <c r="L21" s="13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customFormat="false" ht="15" hidden="false" customHeight="false" outlineLevel="0" collapsed="false">
      <c r="A22" s="9" t="n">
        <v>15</v>
      </c>
      <c r="B22" s="9" t="s">
        <v>25</v>
      </c>
      <c r="C22" s="10" t="s">
        <v>43</v>
      </c>
      <c r="D22" s="11" t="s">
        <v>22</v>
      </c>
      <c r="E22" s="11" t="n">
        <v>6</v>
      </c>
      <c r="F22" s="11" t="n">
        <v>4</v>
      </c>
      <c r="G22" s="9" t="n">
        <f aca="false">E22+F22-1</f>
        <v>9</v>
      </c>
      <c r="H22" s="12" t="n">
        <f aca="false">$C$3+7*(E22-1)</f>
        <v>46363</v>
      </c>
      <c r="I22" s="12" t="n">
        <f aca="false">$C$3+7*G22-3</f>
        <v>46388</v>
      </c>
      <c r="J22" s="11" t="s">
        <v>23</v>
      </c>
      <c r="K22" s="11" t="s">
        <v>27</v>
      </c>
      <c r="L22" s="13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customFormat="false" ht="15" hidden="false" customHeight="false" outlineLevel="0" collapsed="false">
      <c r="A23" s="9" t="n">
        <v>16</v>
      </c>
      <c r="B23" s="9" t="s">
        <v>44</v>
      </c>
      <c r="C23" s="10" t="s">
        <v>45</v>
      </c>
      <c r="D23" s="11" t="s">
        <v>22</v>
      </c>
      <c r="E23" s="11" t="n">
        <v>7</v>
      </c>
      <c r="F23" s="11" t="n">
        <v>3</v>
      </c>
      <c r="G23" s="9" t="n">
        <f aca="false">E23+F23-1</f>
        <v>9</v>
      </c>
      <c r="H23" s="12" t="n">
        <f aca="false">$C$3+7*(E23-1)</f>
        <v>46370</v>
      </c>
      <c r="I23" s="12" t="n">
        <f aca="false">$C$3+7*G23-3</f>
        <v>46388</v>
      </c>
      <c r="J23" s="11" t="s">
        <v>23</v>
      </c>
      <c r="K23" s="11" t="s">
        <v>24</v>
      </c>
      <c r="L23" s="13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customFormat="false" ht="15" hidden="false" customHeight="false" outlineLevel="0" collapsed="false">
      <c r="A24" s="9" t="n">
        <v>17</v>
      </c>
      <c r="B24" s="9" t="s">
        <v>35</v>
      </c>
      <c r="C24" s="10" t="s">
        <v>46</v>
      </c>
      <c r="D24" s="11" t="s">
        <v>22</v>
      </c>
      <c r="E24" s="11" t="n">
        <v>7</v>
      </c>
      <c r="F24" s="11" t="n">
        <v>2</v>
      </c>
      <c r="G24" s="9" t="n">
        <f aca="false">E24+F24-1</f>
        <v>8</v>
      </c>
      <c r="H24" s="12" t="n">
        <f aca="false">$C$3+7*(E24-1)</f>
        <v>46370</v>
      </c>
      <c r="I24" s="12" t="n">
        <f aca="false">$C$3+7*G24-3</f>
        <v>46381</v>
      </c>
      <c r="J24" s="11" t="s">
        <v>23</v>
      </c>
      <c r="K24" s="11" t="s">
        <v>24</v>
      </c>
      <c r="L24" s="13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customFormat="false" ht="23.85" hidden="false" customHeight="false" outlineLevel="0" collapsed="false">
      <c r="A25" s="9" t="n">
        <v>18</v>
      </c>
      <c r="B25" s="9" t="s">
        <v>29</v>
      </c>
      <c r="C25" s="10" t="s">
        <v>47</v>
      </c>
      <c r="D25" s="11" t="s">
        <v>22</v>
      </c>
      <c r="E25" s="11" t="n">
        <v>8</v>
      </c>
      <c r="F25" s="11" t="n">
        <v>2</v>
      </c>
      <c r="G25" s="9" t="n">
        <f aca="false">E25+F25-1</f>
        <v>9</v>
      </c>
      <c r="H25" s="12" t="n">
        <f aca="false">$C$3+7*(E25-1)</f>
        <v>46377</v>
      </c>
      <c r="I25" s="12" t="n">
        <f aca="false">$C$3+7*G25-3</f>
        <v>46388</v>
      </c>
      <c r="J25" s="11" t="s">
        <v>23</v>
      </c>
      <c r="K25" s="11" t="s">
        <v>24</v>
      </c>
      <c r="L25" s="13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customFormat="false" ht="15" hidden="false" customHeight="false" outlineLevel="0" collapsed="false">
      <c r="A26" s="9" t="n">
        <v>19</v>
      </c>
      <c r="B26" s="9" t="s">
        <v>40</v>
      </c>
      <c r="C26" s="10" t="s">
        <v>48</v>
      </c>
      <c r="D26" s="11" t="s">
        <v>22</v>
      </c>
      <c r="E26" s="11" t="n">
        <v>8</v>
      </c>
      <c r="F26" s="11" t="n">
        <v>2</v>
      </c>
      <c r="G26" s="9" t="n">
        <f aca="false">E26+F26-1</f>
        <v>9</v>
      </c>
      <c r="H26" s="12" t="n">
        <f aca="false">$C$3+7*(E26-1)</f>
        <v>46377</v>
      </c>
      <c r="I26" s="12" t="n">
        <f aca="false">$C$3+7*G26-3</f>
        <v>46388</v>
      </c>
      <c r="J26" s="11" t="s">
        <v>23</v>
      </c>
      <c r="K26" s="11" t="s">
        <v>24</v>
      </c>
      <c r="L26" s="13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customFormat="false" ht="15" hidden="false" customHeight="false" outlineLevel="0" collapsed="false">
      <c r="A27" s="9" t="n">
        <v>20</v>
      </c>
      <c r="B27" s="9" t="s">
        <v>20</v>
      </c>
      <c r="C27" s="10" t="s">
        <v>49</v>
      </c>
      <c r="D27" s="11" t="s">
        <v>22</v>
      </c>
      <c r="E27" s="11" t="n">
        <v>7</v>
      </c>
      <c r="F27" s="11" t="n">
        <v>3</v>
      </c>
      <c r="G27" s="9" t="n">
        <f aca="false">E27+F27-1</f>
        <v>9</v>
      </c>
      <c r="H27" s="12" t="n">
        <f aca="false">$C$3+7*(E27-1)</f>
        <v>46370</v>
      </c>
      <c r="I27" s="12" t="n">
        <f aca="false">$C$3+7*G27-3</f>
        <v>46388</v>
      </c>
      <c r="J27" s="11" t="s">
        <v>23</v>
      </c>
      <c r="K27" s="11" t="s">
        <v>24</v>
      </c>
      <c r="L27" s="13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customFormat="false" ht="15" hidden="false" customHeight="false" outlineLevel="0" collapsed="false">
      <c r="A28" s="9" t="n">
        <v>21</v>
      </c>
      <c r="B28" s="9" t="s">
        <v>25</v>
      </c>
      <c r="C28" s="10" t="s">
        <v>50</v>
      </c>
      <c r="D28" s="11" t="s">
        <v>22</v>
      </c>
      <c r="E28" s="11" t="n">
        <v>10</v>
      </c>
      <c r="F28" s="11" t="n">
        <v>1</v>
      </c>
      <c r="G28" s="9" t="n">
        <f aca="false">E28+F28-1</f>
        <v>10</v>
      </c>
      <c r="H28" s="12" t="n">
        <f aca="false">$C$3+7*(E28-1)</f>
        <v>46391</v>
      </c>
      <c r="I28" s="12" t="n">
        <f aca="false">$C$3+7*G28-3</f>
        <v>46395</v>
      </c>
      <c r="J28" s="11" t="s">
        <v>23</v>
      </c>
      <c r="K28" s="11" t="s">
        <v>27</v>
      </c>
      <c r="L28" s="13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customFormat="false" ht="15" hidden="false" customHeight="false" outlineLevel="0" collapsed="false">
      <c r="A29" s="9" t="n">
        <v>22</v>
      </c>
      <c r="B29" s="9" t="s">
        <v>35</v>
      </c>
      <c r="C29" s="10" t="s">
        <v>51</v>
      </c>
      <c r="D29" s="11" t="s">
        <v>22</v>
      </c>
      <c r="E29" s="11" t="n">
        <v>10</v>
      </c>
      <c r="F29" s="11" t="n">
        <v>2</v>
      </c>
      <c r="G29" s="9" t="n">
        <f aca="false">E29+F29-1</f>
        <v>11</v>
      </c>
      <c r="H29" s="12" t="n">
        <f aca="false">$C$3+7*(E29-1)</f>
        <v>46391</v>
      </c>
      <c r="I29" s="12" t="n">
        <f aca="false">$C$3+7*G29-3</f>
        <v>46402</v>
      </c>
      <c r="J29" s="11" t="s">
        <v>23</v>
      </c>
      <c r="K29" s="11" t="s">
        <v>27</v>
      </c>
      <c r="L29" s="13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</row>
    <row r="30" customFormat="false" ht="23.85" hidden="false" customHeight="false" outlineLevel="0" collapsed="false">
      <c r="A30" s="9" t="n">
        <v>23</v>
      </c>
      <c r="B30" s="9" t="s">
        <v>29</v>
      </c>
      <c r="C30" s="10" t="s">
        <v>52</v>
      </c>
      <c r="D30" s="11" t="s">
        <v>22</v>
      </c>
      <c r="E30" s="11" t="n">
        <v>10</v>
      </c>
      <c r="F30" s="11" t="n">
        <v>1</v>
      </c>
      <c r="G30" s="9" t="n">
        <f aca="false">E30+F30-1</f>
        <v>10</v>
      </c>
      <c r="H30" s="12" t="n">
        <f aca="false">$C$3+7*(E30-1)</f>
        <v>46391</v>
      </c>
      <c r="I30" s="12" t="n">
        <f aca="false">$C$3+7*G30-3</f>
        <v>46395</v>
      </c>
      <c r="J30" s="11" t="s">
        <v>23</v>
      </c>
      <c r="K30" s="11" t="s">
        <v>24</v>
      </c>
      <c r="L30" s="13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customFormat="false" ht="23.85" hidden="false" customHeight="false" outlineLevel="0" collapsed="false">
      <c r="A31" s="9" t="n">
        <v>24</v>
      </c>
      <c r="B31" s="9" t="s">
        <v>44</v>
      </c>
      <c r="C31" s="10" t="s">
        <v>53</v>
      </c>
      <c r="D31" s="11" t="s">
        <v>22</v>
      </c>
      <c r="E31" s="11" t="n">
        <v>10</v>
      </c>
      <c r="F31" s="11" t="n">
        <v>2</v>
      </c>
      <c r="G31" s="9" t="n">
        <f aca="false">E31+F31-1</f>
        <v>11</v>
      </c>
      <c r="H31" s="12" t="n">
        <f aca="false">$C$3+7*(E31-1)</f>
        <v>46391</v>
      </c>
      <c r="I31" s="12" t="n">
        <f aca="false">$C$3+7*G31-3</f>
        <v>46402</v>
      </c>
      <c r="J31" s="11" t="s">
        <v>23</v>
      </c>
      <c r="K31" s="11" t="s">
        <v>24</v>
      </c>
      <c r="L31" s="13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customFormat="false" ht="15" hidden="false" customHeight="false" outlineLevel="0" collapsed="false">
      <c r="A32" s="9" t="n">
        <v>25</v>
      </c>
      <c r="B32" s="9" t="s">
        <v>35</v>
      </c>
      <c r="C32" s="10" t="s">
        <v>54</v>
      </c>
      <c r="D32" s="11" t="s">
        <v>22</v>
      </c>
      <c r="E32" s="11" t="n">
        <v>11</v>
      </c>
      <c r="F32" s="11" t="n">
        <v>1</v>
      </c>
      <c r="G32" s="9" t="n">
        <f aca="false">E32+F32-1</f>
        <v>11</v>
      </c>
      <c r="H32" s="12" t="n">
        <f aca="false">$C$3+7*(E32-1)</f>
        <v>46398</v>
      </c>
      <c r="I32" s="12" t="n">
        <f aca="false">$C$3+7*G32-3</f>
        <v>46402</v>
      </c>
      <c r="J32" s="11" t="s">
        <v>23</v>
      </c>
      <c r="K32" s="11" t="s">
        <v>24</v>
      </c>
      <c r="L32" s="13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customFormat="false" ht="15" hidden="false" customHeight="false" outlineLevel="0" collapsed="false">
      <c r="A33" s="9" t="n">
        <v>26</v>
      </c>
      <c r="B33" s="9" t="s">
        <v>40</v>
      </c>
      <c r="C33" s="10" t="s">
        <v>55</v>
      </c>
      <c r="D33" s="11" t="s">
        <v>22</v>
      </c>
      <c r="E33" s="11" t="n">
        <v>11</v>
      </c>
      <c r="F33" s="11" t="n">
        <v>1</v>
      </c>
      <c r="G33" s="9" t="n">
        <f aca="false">E33+F33-1</f>
        <v>11</v>
      </c>
      <c r="H33" s="12" t="n">
        <f aca="false">$C$3+7*(E33-1)</f>
        <v>46398</v>
      </c>
      <c r="I33" s="12" t="n">
        <f aca="false">$C$3+7*G33-3</f>
        <v>46402</v>
      </c>
      <c r="J33" s="11" t="s">
        <v>23</v>
      </c>
      <c r="K33" s="11" t="s">
        <v>24</v>
      </c>
      <c r="L33" s="13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customFormat="false" ht="15" hidden="false" customHeight="false" outlineLevel="0" collapsed="false">
      <c r="A34" s="9" t="n">
        <v>27</v>
      </c>
      <c r="B34" s="9" t="s">
        <v>25</v>
      </c>
      <c r="C34" s="10" t="s">
        <v>56</v>
      </c>
      <c r="D34" s="11" t="s">
        <v>22</v>
      </c>
      <c r="E34" s="11" t="n">
        <v>11</v>
      </c>
      <c r="F34" s="11" t="n">
        <v>1</v>
      </c>
      <c r="G34" s="9" t="n">
        <f aca="false">E34+F34-1</f>
        <v>11</v>
      </c>
      <c r="H34" s="12" t="n">
        <f aca="false">$C$3+7*(E34-1)</f>
        <v>46398</v>
      </c>
      <c r="I34" s="12" t="n">
        <f aca="false">$C$3+7*G34-3</f>
        <v>46402</v>
      </c>
      <c r="J34" s="11" t="s">
        <v>23</v>
      </c>
      <c r="K34" s="11" t="s">
        <v>24</v>
      </c>
      <c r="L34" s="13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customFormat="false" ht="15" hidden="false" customHeight="false" outlineLevel="0" collapsed="false">
      <c r="A35" s="9" t="n">
        <v>28</v>
      </c>
      <c r="B35" s="9" t="s">
        <v>44</v>
      </c>
      <c r="C35" s="10" t="s">
        <v>57</v>
      </c>
      <c r="D35" s="11" t="s">
        <v>22</v>
      </c>
      <c r="E35" s="11" t="n">
        <v>12</v>
      </c>
      <c r="F35" s="11" t="n">
        <v>1</v>
      </c>
      <c r="G35" s="9" t="n">
        <f aca="false">E35+F35-1</f>
        <v>12</v>
      </c>
      <c r="H35" s="12" t="n">
        <f aca="false">$C$3+7*(E35-1)</f>
        <v>46405</v>
      </c>
      <c r="I35" s="12" t="n">
        <f aca="false">$C$3+7*G35-3</f>
        <v>46409</v>
      </c>
      <c r="J35" s="11" t="s">
        <v>23</v>
      </c>
      <c r="K35" s="11" t="s">
        <v>27</v>
      </c>
      <c r="L35" s="13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customFormat="false" ht="15" hidden="false" customHeight="false" outlineLevel="0" collapsed="false">
      <c r="A36" s="9" t="n">
        <v>29</v>
      </c>
      <c r="B36" s="9" t="s">
        <v>40</v>
      </c>
      <c r="C36" s="10" t="s">
        <v>58</v>
      </c>
      <c r="D36" s="11" t="s">
        <v>22</v>
      </c>
      <c r="E36" s="11" t="n">
        <v>12</v>
      </c>
      <c r="F36" s="11" t="n">
        <v>1</v>
      </c>
      <c r="G36" s="9" t="n">
        <f aca="false">E36+F36-1</f>
        <v>12</v>
      </c>
      <c r="H36" s="12" t="n">
        <f aca="false">$C$3+7*(E36-1)</f>
        <v>46405</v>
      </c>
      <c r="I36" s="12" t="n">
        <f aca="false">$C$3+7*G36-3</f>
        <v>46409</v>
      </c>
      <c r="J36" s="11" t="s">
        <v>23</v>
      </c>
      <c r="K36" s="11" t="s">
        <v>24</v>
      </c>
      <c r="L36" s="13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customFormat="false" ht="23.85" hidden="false" customHeight="false" outlineLevel="0" collapsed="false">
      <c r="A37" s="9" t="n">
        <v>30</v>
      </c>
      <c r="B37" s="9" t="s">
        <v>20</v>
      </c>
      <c r="C37" s="10" t="s">
        <v>59</v>
      </c>
      <c r="D37" s="11" t="s">
        <v>22</v>
      </c>
      <c r="E37" s="11" t="n">
        <v>12</v>
      </c>
      <c r="F37" s="11" t="n">
        <v>1</v>
      </c>
      <c r="G37" s="9" t="n">
        <f aca="false">E37+F37-1</f>
        <v>12</v>
      </c>
      <c r="H37" s="12" t="n">
        <f aca="false">$C$3+7*(E37-1)</f>
        <v>46405</v>
      </c>
      <c r="I37" s="12" t="n">
        <f aca="false">$C$3+7*G37-3</f>
        <v>46409</v>
      </c>
      <c r="J37" s="11" t="s">
        <v>23</v>
      </c>
      <c r="K37" s="11" t="s">
        <v>24</v>
      </c>
      <c r="L37" s="13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customFormat="false" ht="15" hidden="false" customHeight="false" outlineLevel="0" collapsed="false">
      <c r="A38" s="9" t="n">
        <v>31</v>
      </c>
      <c r="B38" s="9" t="s">
        <v>25</v>
      </c>
      <c r="C38" s="10" t="s">
        <v>60</v>
      </c>
      <c r="D38" s="11" t="s">
        <v>22</v>
      </c>
      <c r="E38" s="11" t="n">
        <v>13</v>
      </c>
      <c r="F38" s="11" t="n">
        <v>1</v>
      </c>
      <c r="G38" s="9" t="n">
        <f aca="false">E38+F38-1</f>
        <v>13</v>
      </c>
      <c r="H38" s="12" t="n">
        <f aca="false">$C$3+7*(E38-1)</f>
        <v>46412</v>
      </c>
      <c r="I38" s="12" t="n">
        <f aca="false">$C$3+7*G38-3</f>
        <v>46416</v>
      </c>
      <c r="J38" s="11" t="s">
        <v>23</v>
      </c>
      <c r="K38" s="11" t="s">
        <v>27</v>
      </c>
      <c r="L38" s="13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customFormat="false" ht="15" hidden="false" customHeight="false" outlineLevel="0" collapsed="false">
      <c r="A39" s="9" t="n">
        <v>32</v>
      </c>
      <c r="B39" s="9" t="s">
        <v>44</v>
      </c>
      <c r="C39" s="10" t="s">
        <v>61</v>
      </c>
      <c r="D39" s="11" t="s">
        <v>22</v>
      </c>
      <c r="E39" s="11" t="n">
        <v>13</v>
      </c>
      <c r="F39" s="11" t="n">
        <v>1</v>
      </c>
      <c r="G39" s="9" t="n">
        <f aca="false">E39+F39-1</f>
        <v>13</v>
      </c>
      <c r="H39" s="12" t="n">
        <f aca="false">$C$3+7*(E39-1)</f>
        <v>46412</v>
      </c>
      <c r="I39" s="12" t="n">
        <f aca="false">$C$3+7*G39-3</f>
        <v>46416</v>
      </c>
      <c r="J39" s="11" t="s">
        <v>23</v>
      </c>
      <c r="K39" s="11" t="s">
        <v>24</v>
      </c>
      <c r="L39" s="13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1" customFormat="false" ht="15" hidden="false" customHeight="false" outlineLevel="0" collapsed="false">
      <c r="A41" s="3" t="s">
        <v>62</v>
      </c>
    </row>
    <row r="42" customFormat="false" ht="15" hidden="false" customHeight="false" outlineLevel="0" collapsed="false">
      <c r="B42" s="15"/>
      <c r="C42" s="16" t="s">
        <v>63</v>
      </c>
    </row>
    <row r="43" customFormat="false" ht="15" hidden="false" customHeight="false" outlineLevel="0" collapsed="false">
      <c r="B43" s="17"/>
      <c r="C43" s="16" t="s">
        <v>64</v>
      </c>
    </row>
    <row r="44" customFormat="false" ht="15" hidden="false" customHeight="false" outlineLevel="0" collapsed="false">
      <c r="B44" s="18"/>
      <c r="C44" s="16" t="s">
        <v>65</v>
      </c>
    </row>
    <row r="46" customFormat="false" ht="15" hidden="false" customHeight="false" outlineLevel="0" collapsed="false">
      <c r="A46" s="2" t="s">
        <v>66</v>
      </c>
    </row>
  </sheetData>
  <conditionalFormatting sqref="M8:Y39">
    <cfRule type="expression" priority="2" aboveAverage="0" equalAverage="0" bottom="0" percent="0" rank="0" text="" dxfId="0">
      <formula>AND(M$7&gt;=$E8,M$7&lt;=$G8,$J8="Готово")</formula>
    </cfRule>
    <cfRule type="expression" priority="3" aboveAverage="0" equalAverage="0" bottom="0" percent="0" rank="0" text="" dxfId="1">
      <formula>AND(M$7&gt;=$E8,M$7&lt;=$G8,$K8="да")</formula>
    </cfRule>
    <cfRule type="expression" priority="4" aboveAverage="0" equalAverage="0" bottom="0" percent="0" rank="0" text="" dxfId="2">
      <formula>AND(M$7&gt;=$E8,M$7&lt;=$G8)</formula>
    </cfRule>
  </conditionalFormatting>
  <conditionalFormatting sqref="J8:J39">
    <cfRule type="expression" priority="5" aboveAverage="0" equalAverage="0" bottom="0" percent="0" rank="0" text="" dxfId="3">
      <formula>$J8="Съехало"</formula>
    </cfRule>
    <cfRule type="expression" priority="6" aboveAverage="0" equalAverage="0" bottom="0" percent="0" rank="0" text="" dxfId="4">
      <formula>$J8="Готово"</formula>
    </cfRule>
  </conditionalFormatting>
  <dataValidations count="3">
    <dataValidation allowBlank="true" errorStyle="stop" operator="between" showDropDown="false" showErrorMessage="false" showInputMessage="false" sqref="J8:J39" type="list">
      <formula1>"Не начато,В работе,Готово,Съехало"</formula1>
      <formula2>0</formula2>
    </dataValidation>
    <dataValidation allowBlank="true" errorStyle="stop" operator="between" showDropDown="false" showErrorMessage="false" showInputMessage="false" sqref="K8:K39" type="list">
      <formula1>"да,нет"</formula1>
      <formula2>0</formula2>
    </dataValidation>
    <dataValidation allowBlank="true" errorStyle="stop" operator="between" showDropDown="false" showErrorMessage="false" showInputMessage="false" sqref="B8:B39" type="list">
      <formula1>"Помещение,Документы,Оборудование,Люди,Маркетинг,Деньги"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0"/>
    <col collapsed="false" customWidth="true" hidden="false" outlineLevel="0" max="3" min="3" style="0" width="9"/>
    <col collapsed="false" customWidth="true" hidden="false" outlineLevel="0" max="5" min="4" style="0" width="13"/>
    <col collapsed="false" customWidth="true" hidden="false" outlineLevel="0" max="6" min="6" style="0" width="17"/>
  </cols>
  <sheetData>
    <row r="1" customFormat="false" ht="17.35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">
        <v>68</v>
      </c>
    </row>
    <row r="4" customFormat="false" ht="15" hidden="false" customHeight="false" outlineLevel="0" collapsed="false">
      <c r="A4" s="19" t="s">
        <v>8</v>
      </c>
      <c r="B4" s="19" t="s">
        <v>69</v>
      </c>
      <c r="C4" s="19" t="s">
        <v>70</v>
      </c>
      <c r="D4" s="19" t="s">
        <v>71</v>
      </c>
      <c r="E4" s="19" t="s">
        <v>72</v>
      </c>
      <c r="F4" s="19" t="s">
        <v>73</v>
      </c>
    </row>
    <row r="5" customFormat="false" ht="15" hidden="false" customHeight="false" outlineLevel="0" collapsed="false">
      <c r="A5" s="20" t="n">
        <v>1</v>
      </c>
      <c r="B5" s="20" t="s">
        <v>74</v>
      </c>
      <c r="C5" s="21" t="n">
        <v>2</v>
      </c>
      <c r="D5" s="22" t="n">
        <f aca="false">'План запуска'!$C$3+7*C5-3</f>
        <v>46339</v>
      </c>
      <c r="E5" s="23"/>
      <c r="F5" s="20" t="str">
        <f aca="false">IF(E5="","",E5-D5)</f>
        <v/>
      </c>
    </row>
    <row r="6" customFormat="false" ht="15" hidden="false" customHeight="false" outlineLevel="0" collapsed="false">
      <c r="A6" s="20" t="n">
        <v>2</v>
      </c>
      <c r="B6" s="20" t="s">
        <v>75</v>
      </c>
      <c r="C6" s="21" t="n">
        <v>4</v>
      </c>
      <c r="D6" s="22" t="n">
        <f aca="false">'План запуска'!$C$3+7*C6-3</f>
        <v>46353</v>
      </c>
      <c r="E6" s="23"/>
      <c r="F6" s="20" t="str">
        <f aca="false">IF(E6="","",E6-D6)</f>
        <v/>
      </c>
    </row>
    <row r="7" customFormat="false" ht="15" hidden="false" customHeight="false" outlineLevel="0" collapsed="false">
      <c r="A7" s="20" t="n">
        <v>3</v>
      </c>
      <c r="B7" s="20" t="s">
        <v>76</v>
      </c>
      <c r="C7" s="21" t="n">
        <v>6</v>
      </c>
      <c r="D7" s="22" t="n">
        <f aca="false">'План запуска'!$C$3+7*C7-3</f>
        <v>46367</v>
      </c>
      <c r="E7" s="23"/>
      <c r="F7" s="20" t="str">
        <f aca="false">IF(E7="","",E7-D7)</f>
        <v/>
      </c>
    </row>
    <row r="8" customFormat="false" ht="15" hidden="false" customHeight="false" outlineLevel="0" collapsed="false">
      <c r="A8" s="20" t="n">
        <v>4</v>
      </c>
      <c r="B8" s="20" t="s">
        <v>77</v>
      </c>
      <c r="C8" s="21" t="n">
        <v>9</v>
      </c>
      <c r="D8" s="22" t="n">
        <f aca="false">'План запуска'!$C$3+7*C8-3</f>
        <v>46388</v>
      </c>
      <c r="E8" s="23"/>
      <c r="F8" s="20" t="str">
        <f aca="false">IF(E8="","",E8-D8)</f>
        <v/>
      </c>
    </row>
    <row r="9" customFormat="false" ht="15" hidden="false" customHeight="false" outlineLevel="0" collapsed="false">
      <c r="A9" s="20" t="n">
        <v>5</v>
      </c>
      <c r="B9" s="20" t="s">
        <v>78</v>
      </c>
      <c r="C9" s="21" t="n">
        <v>11</v>
      </c>
      <c r="D9" s="22" t="n">
        <f aca="false">'План запуска'!$C$3+7*C9-3</f>
        <v>46402</v>
      </c>
      <c r="E9" s="23"/>
      <c r="F9" s="20" t="str">
        <f aca="false">IF(E9="","",E9-D9)</f>
        <v/>
      </c>
    </row>
    <row r="10" customFormat="false" ht="15" hidden="false" customHeight="false" outlineLevel="0" collapsed="false">
      <c r="A10" s="20" t="n">
        <v>6</v>
      </c>
      <c r="B10" s="20" t="s">
        <v>79</v>
      </c>
      <c r="C10" s="21" t="n">
        <v>12</v>
      </c>
      <c r="D10" s="22" t="n">
        <f aca="false">'План запуска'!$C$3+7*C10-3</f>
        <v>46409</v>
      </c>
      <c r="E10" s="23"/>
      <c r="F10" s="20" t="str">
        <f aca="false">IF(E10="","",E10-D10)</f>
        <v/>
      </c>
    </row>
    <row r="11" customFormat="false" ht="15" hidden="false" customHeight="false" outlineLevel="0" collapsed="false">
      <c r="A11" s="20" t="n">
        <v>7</v>
      </c>
      <c r="B11" s="20" t="s">
        <v>80</v>
      </c>
      <c r="C11" s="21" t="n">
        <v>13</v>
      </c>
      <c r="D11" s="22" t="n">
        <f aca="false">'План запуска'!$C$3+7*C11-3</f>
        <v>46416</v>
      </c>
      <c r="E11" s="23"/>
      <c r="F11" s="20" t="str">
        <f aca="false">IF(E11="","",E11-D11)</f>
        <v/>
      </c>
    </row>
  </sheetData>
  <conditionalFormatting sqref="F5:F11">
    <cfRule type="expression" priority="2" aboveAverage="0" equalAverage="0" bottom="0" percent="0" rank="0" text="" dxfId="3">
      <formula>AND(ISNUMBER(F5),F5&gt;7)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4" t="s">
        <v>81</v>
      </c>
    </row>
    <row r="2" customFormat="false" ht="15" hidden="false" customHeight="false" outlineLevel="0" collapsed="false">
      <c r="A2" s="16" t="s">
        <v>82</v>
      </c>
    </row>
    <row r="3" customFormat="false" ht="15" hidden="false" customHeight="false" outlineLevel="0" collapsed="false">
      <c r="A3" s="16" t="s">
        <v>83</v>
      </c>
    </row>
    <row r="4" customFormat="false" ht="15" hidden="false" customHeight="false" outlineLevel="0" collapsed="false">
      <c r="A4" s="16" t="s">
        <v>84</v>
      </c>
    </row>
    <row r="5" customFormat="false" ht="15" hidden="false" customHeight="false" outlineLevel="0" collapsed="false">
      <c r="A5" s="16" t="s">
        <v>85</v>
      </c>
    </row>
    <row r="6" customFormat="false" ht="15" hidden="false" customHeight="false" outlineLevel="0" collapsed="false">
      <c r="A6" s="16" t="s">
        <v>86</v>
      </c>
    </row>
    <row r="7" customFormat="false" ht="15" hidden="false" customHeight="false" outlineLevel="0" collapsed="false">
      <c r="A7" s="16" t="s">
        <v>87</v>
      </c>
    </row>
    <row r="8" customFormat="false" ht="15" hidden="false" customHeight="false" outlineLevel="0" collapsed="false">
      <c r="A8" s="16" t="s">
        <v>88</v>
      </c>
    </row>
    <row r="9" customFormat="false" ht="15" hidden="false" customHeight="false" outlineLevel="0" collapsed="false">
      <c r="A9" s="16"/>
    </row>
    <row r="10" customFormat="false" ht="15" hidden="false" customHeight="false" outlineLevel="0" collapsed="false">
      <c r="A10" s="16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2026-10-18T06:12:44Z</dcterms:created>
  <dc:creator>openpyxl</dc:creator>
  <dc:description/>
  <dc:language>en-US</dc:language>
  <cp:lastModifiedBy/>
  <dcterms:modified xsi:type="dcterms:W3CDTF">2026-10-18T06:12:44Z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