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лан запуска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<sst xmlns="http://schemas.openxmlformats.org/spreadsheetml/2006/main" count="148" uniqueCount="67">
  <si>
    <t xml:space="preserve">План запуска точки: от подписания договора до открытия и первого месяца работы</t>
  </si>
  <si>
    <t xml:space="preserve">«Всё о франчайзинге» на сайте «Франчайз Центр», глава «План запуска точки на 90 дней». Жёлтые ячейки синим шрифтом — вводные: дата подписания, день начала, длительность, ответственный, статус. Остальное считается. Пример заполнен для кофейни — замените на свой план.</t>
  </si>
  <si>
    <t xml:space="preserve">Дата подписания договора</t>
  </si>
  <si>
    <t xml:space="preserve">Плановая дата открытия</t>
  </si>
  <si>
    <t xml:space="preserve">Недели от подписания</t>
  </si>
  <si>
    <t xml:space="preserve">№</t>
  </si>
  <si>
    <t xml:space="preserve">Этап</t>
  </si>
  <si>
    <t xml:space="preserve">Задача и результат</t>
  </si>
  <si>
    <t xml:space="preserve">Кто отвечает</t>
  </si>
  <si>
    <t xml:space="preserve">Начало, день</t>
  </si>
  <si>
    <t xml:space="preserve">Дней</t>
  </si>
  <si>
    <t xml:space="preserve">Конец, день</t>
  </si>
  <si>
    <t xml:space="preserve">Начало</t>
  </si>
  <si>
    <t xml:space="preserve">Конец</t>
  </si>
  <si>
    <t xml:space="preserve">Контрольная точка</t>
  </si>
  <si>
    <t xml:space="preserve">Статус</t>
  </si>
  <si>
    <t xml:space="preserve">Комментарий</t>
  </si>
  <si>
    <t xml:space="preserve">Оформление</t>
  </si>
  <si>
    <t xml:space="preserve">ИП или ООО, налоговый режим, расчётный счёт</t>
  </si>
  <si>
    <t xml:space="preserve">Партнёр</t>
  </si>
  <si>
    <t xml:space="preserve">не начато</t>
  </si>
  <si>
    <t xml:space="preserve">Подача заявления о регистрации договора в Роспатент</t>
  </si>
  <si>
    <t xml:space="preserve">Сеть</t>
  </si>
  <si>
    <t xml:space="preserve">да</t>
  </si>
  <si>
    <t xml:space="preserve">Доступы: личный кабинет, база знаний, чат партнёров</t>
  </si>
  <si>
    <t xml:space="preserve">Помещение</t>
  </si>
  <si>
    <t xml:space="preserve">Поиск помещений по гайду, отчёты об осмотре сети</t>
  </si>
  <si>
    <t xml:space="preserve">Помещение согласовано сетью</t>
  </si>
  <si>
    <t xml:space="preserve">Вместе</t>
  </si>
  <si>
    <t xml:space="preserve">Договор аренды подписан (с арендными каникулами на ремонт)</t>
  </si>
  <si>
    <t xml:space="preserve">Проект</t>
  </si>
  <si>
    <t xml:space="preserve">Дизайн-проект и планировка по бренд-буку</t>
  </si>
  <si>
    <t xml:space="preserve">Дизайн-проект утверждён</t>
  </si>
  <si>
    <t xml:space="preserve">Ремонт</t>
  </si>
  <si>
    <t xml:space="preserve">Подбор подрядчика, смета, договор</t>
  </si>
  <si>
    <t xml:space="preserve">Ремонт и отделка</t>
  </si>
  <si>
    <t xml:space="preserve">Приёмка ремонта, проверка менеджером открытия</t>
  </si>
  <si>
    <t xml:space="preserve">Оборудование</t>
  </si>
  <si>
    <t xml:space="preserve">Заказ оборудования и мебели по спецификации</t>
  </si>
  <si>
    <t xml:space="preserve">Поставка, монтаж, пусконаладка</t>
  </si>
  <si>
    <t xml:space="preserve">Вывеска: согласование с арендодателем и городом, изготовление, монтаж</t>
  </si>
  <si>
    <t xml:space="preserve">Системы</t>
  </si>
  <si>
    <t xml:space="preserve">Касса, эквайринг, учётная система и CRM сети</t>
  </si>
  <si>
    <t xml:space="preserve">Документы</t>
  </si>
  <si>
    <t xml:space="preserve">Уведомления и разрешения для отрасли, договоры на вывоз отходов и обслуживание</t>
  </si>
  <si>
    <t xml:space="preserve">Персонал</t>
  </si>
  <si>
    <t xml:space="preserve">Вакансии по шаблонам сети, собеседования</t>
  </si>
  <si>
    <t xml:space="preserve">Команда нанята</t>
  </si>
  <si>
    <t xml:space="preserve">Обучение</t>
  </si>
  <si>
    <t xml:space="preserve">Обучение партнёра: стандарты, финансы, управление</t>
  </si>
  <si>
    <t xml:space="preserve">Обучение команды, аттестация</t>
  </si>
  <si>
    <t xml:space="preserve">Закупки</t>
  </si>
  <si>
    <t xml:space="preserve">Стартовый заказ товара, расходников, униформы</t>
  </si>
  <si>
    <t xml:space="preserve">Товар получен и принят</t>
  </si>
  <si>
    <t xml:space="preserve">Маркетинг</t>
  </si>
  <si>
    <t xml:space="preserve">Карточки на картах и агрегаторах, соцсети по шаблонам</t>
  </si>
  <si>
    <t xml:space="preserve">Маркетинг открытия: материалы, бюджет, анонс</t>
  </si>
  <si>
    <t xml:space="preserve">Открытие</t>
  </si>
  <si>
    <t xml:space="preserve">Предоткрытие: пробная работа для своих</t>
  </si>
  <si>
    <t xml:space="preserve">Открытие точки</t>
  </si>
  <si>
    <t xml:space="preserve">После открытия</t>
  </si>
  <si>
    <t xml:space="preserve">Выезд менеджера открытия, первая неделя работы</t>
  </si>
  <si>
    <t xml:space="preserve">Передача куратору, еженедельные встречи</t>
  </si>
  <si>
    <t xml:space="preserve">Итоги первого месяца: выручка к плану, разбор с куратором</t>
  </si>
  <si>
    <t xml:space="preserve">Светло-синие клетки — неделя, когда идёт задача; тёмно-синие — задача с контрольной точкой. Контрольная точка — дата и ответственный, по ним менеджер открытия раз в неделю сверяет план с партнёром.</t>
  </si>
  <si>
    <t xml:space="preserve">Готово задач:</t>
  </si>
  <si>
    <t xml:space="preserve">С задержкой: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</si>
</sst>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dd\.mm"/>
    <numFmt numFmtId="167" formatCode=";;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CE6F5"/>
        <bgColor rgb="FFC6EFC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0D4BA0"/>
        </patternFill>
      </fill>
    </dxf>
    <dxf>
      <fill>
        <patternFill>
          <bgColor rgb="FF9EC2F5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5"/>
      <rgbColor rgb="FF660066"/>
      <rgbColor rgb="FFFF8080"/>
      <rgbColor rgb="FF0D4B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EC2F5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5"/>
    <col collapsed="false" customWidth="true" hidden="false" outlineLevel="0" max="3" min="3" style="0" width="52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6" min="6" style="0" width="6"/>
    <col collapsed="false" customWidth="true" hidden="false" outlineLevel="0" max="9" min="7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22"/>
    <col collapsed="false" customWidth="true" hidden="false" outlineLevel="0" max="29" min="13" style="0" width="3.6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4" t="n">
        <v>46328</v>
      </c>
      <c r="E4" s="3" t="s">
        <v>3</v>
      </c>
      <c r="F4" s="3"/>
      <c r="G4" s="3"/>
      <c r="H4" s="5" t="n">
        <f aca="false">C4+90</f>
        <v>46418</v>
      </c>
      <c r="I4" s="5"/>
    </row>
    <row r="5" customFormat="false" ht="15" hidden="false" customHeight="false" outlineLevel="0" collapsed="false">
      <c r="M5" s="2" t="s">
        <v>4</v>
      </c>
    </row>
    <row r="6" customFormat="false" ht="33.75" hidden="false" customHeight="true" outlineLevel="0" collapsed="false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  <c r="M6" s="7" t="n">
        <v>1</v>
      </c>
      <c r="N6" s="7" t="n">
        <v>2</v>
      </c>
      <c r="O6" s="7" t="n">
        <v>3</v>
      </c>
      <c r="P6" s="7" t="n">
        <v>4</v>
      </c>
      <c r="Q6" s="7" t="n">
        <v>5</v>
      </c>
      <c r="R6" s="7" t="n">
        <v>6</v>
      </c>
      <c r="S6" s="7" t="n">
        <v>7</v>
      </c>
      <c r="T6" s="7" t="n">
        <v>8</v>
      </c>
      <c r="U6" s="7" t="n">
        <v>9</v>
      </c>
      <c r="V6" s="7" t="n">
        <v>10</v>
      </c>
      <c r="W6" s="7" t="n">
        <v>11</v>
      </c>
      <c r="X6" s="7" t="n">
        <v>12</v>
      </c>
      <c r="Y6" s="7" t="n">
        <v>13</v>
      </c>
      <c r="Z6" s="7" t="n">
        <v>14</v>
      </c>
      <c r="AA6" s="7" t="n">
        <v>15</v>
      </c>
      <c r="AB6" s="7" t="n">
        <v>16</v>
      </c>
      <c r="AC6" s="7" t="n">
        <v>17</v>
      </c>
    </row>
    <row r="7" customFormat="false" ht="15" hidden="false" customHeight="false" outlineLevel="0" collapsed="false">
      <c r="A7" s="8" t="n">
        <v>1</v>
      </c>
      <c r="B7" s="8" t="s">
        <v>17</v>
      </c>
      <c r="C7" s="9" t="s">
        <v>18</v>
      </c>
      <c r="D7" s="10" t="s">
        <v>19</v>
      </c>
      <c r="E7" s="10" t="n">
        <v>0</v>
      </c>
      <c r="F7" s="10" t="n">
        <v>10</v>
      </c>
      <c r="G7" s="8" t="n">
        <f aca="false">E7+F7</f>
        <v>10</v>
      </c>
      <c r="H7" s="11" t="n">
        <f aca="false">$C$4+E7</f>
        <v>46328</v>
      </c>
      <c r="I7" s="11" t="n">
        <f aca="false">$C$4+G7</f>
        <v>46338</v>
      </c>
      <c r="J7" s="10"/>
      <c r="K7" s="10" t="s">
        <v>20</v>
      </c>
      <c r="L7" s="10"/>
      <c r="M7" s="12" t="n">
        <f aca="false">IF(AND($E7&lt;1*7,$G7&gt;(1-1)*7),1,"")</f>
        <v>1</v>
      </c>
      <c r="N7" s="12" t="n">
        <f aca="false">IF(AND($E7&lt;2*7,$G7&gt;(2-1)*7),1,"")</f>
        <v>1</v>
      </c>
      <c r="O7" s="12" t="str">
        <f aca="false">IF(AND($E7&lt;3*7,$G7&gt;(3-1)*7),1,"")</f>
        <v/>
      </c>
      <c r="P7" s="12" t="str">
        <f aca="false">IF(AND($E7&lt;4*7,$G7&gt;(4-1)*7),1,"")</f>
        <v/>
      </c>
      <c r="Q7" s="12" t="str">
        <f aca="false">IF(AND($E7&lt;5*7,$G7&gt;(5-1)*7),1,"")</f>
        <v/>
      </c>
      <c r="R7" s="12" t="str">
        <f aca="false">IF(AND($E7&lt;6*7,$G7&gt;(6-1)*7),1,"")</f>
        <v/>
      </c>
      <c r="S7" s="12" t="str">
        <f aca="false">IF(AND($E7&lt;7*7,$G7&gt;(7-1)*7),1,"")</f>
        <v/>
      </c>
      <c r="T7" s="12" t="str">
        <f aca="false">IF(AND($E7&lt;8*7,$G7&gt;(8-1)*7),1,"")</f>
        <v/>
      </c>
      <c r="U7" s="12" t="str">
        <f aca="false">IF(AND($E7&lt;9*7,$G7&gt;(9-1)*7),1,"")</f>
        <v/>
      </c>
      <c r="V7" s="12" t="str">
        <f aca="false">IF(AND($E7&lt;10*7,$G7&gt;(10-1)*7),1,"")</f>
        <v/>
      </c>
      <c r="W7" s="12" t="str">
        <f aca="false">IF(AND($E7&lt;11*7,$G7&gt;(11-1)*7),1,"")</f>
        <v/>
      </c>
      <c r="X7" s="12" t="str">
        <f aca="false">IF(AND($E7&lt;12*7,$G7&gt;(12-1)*7),1,"")</f>
        <v/>
      </c>
      <c r="Y7" s="12" t="str">
        <f aca="false">IF(AND($E7&lt;13*7,$G7&gt;(13-1)*7),1,"")</f>
        <v/>
      </c>
      <c r="Z7" s="12" t="str">
        <f aca="false">IF(AND($E7&lt;14*7,$G7&gt;(14-1)*7),1,"")</f>
        <v/>
      </c>
      <c r="AA7" s="12" t="str">
        <f aca="false">IF(AND($E7&lt;15*7,$G7&gt;(15-1)*7),1,"")</f>
        <v/>
      </c>
      <c r="AB7" s="12" t="str">
        <f aca="false">IF(AND($E7&lt;16*7,$G7&gt;(16-1)*7),1,"")</f>
        <v/>
      </c>
      <c r="AC7" s="12" t="str">
        <f aca="false">IF(AND($E7&lt;17*7,$G7&gt;(17-1)*7),1,"")</f>
        <v/>
      </c>
    </row>
    <row r="8" customFormat="false" ht="26.85" hidden="false" customHeight="false" outlineLevel="0" collapsed="false">
      <c r="A8" s="8" t="n">
        <v>2</v>
      </c>
      <c r="B8" s="8" t="s">
        <v>17</v>
      </c>
      <c r="C8" s="9" t="s">
        <v>21</v>
      </c>
      <c r="D8" s="10" t="s">
        <v>22</v>
      </c>
      <c r="E8" s="10" t="n">
        <v>0</v>
      </c>
      <c r="F8" s="10" t="n">
        <v>15</v>
      </c>
      <c r="G8" s="8" t="n">
        <f aca="false">E8+F8</f>
        <v>15</v>
      </c>
      <c r="H8" s="11" t="n">
        <f aca="false">$C$4+E8</f>
        <v>46328</v>
      </c>
      <c r="I8" s="11" t="n">
        <f aca="false">$C$4+G8</f>
        <v>46343</v>
      </c>
      <c r="J8" s="10" t="s">
        <v>23</v>
      </c>
      <c r="K8" s="10" t="s">
        <v>20</v>
      </c>
      <c r="L8" s="10"/>
      <c r="M8" s="12" t="n">
        <f aca="false">IF(AND($E8&lt;1*7,$G8&gt;(1-1)*7),1,"")</f>
        <v>1</v>
      </c>
      <c r="N8" s="12" t="n">
        <f aca="false">IF(AND($E8&lt;2*7,$G8&gt;(2-1)*7),1,"")</f>
        <v>1</v>
      </c>
      <c r="O8" s="12" t="n">
        <f aca="false">IF(AND($E8&lt;3*7,$G8&gt;(3-1)*7),1,"")</f>
        <v>1</v>
      </c>
      <c r="P8" s="12" t="str">
        <f aca="false">IF(AND($E8&lt;4*7,$G8&gt;(4-1)*7),1,"")</f>
        <v/>
      </c>
      <c r="Q8" s="12" t="str">
        <f aca="false">IF(AND($E8&lt;5*7,$G8&gt;(5-1)*7),1,"")</f>
        <v/>
      </c>
      <c r="R8" s="12" t="str">
        <f aca="false">IF(AND($E8&lt;6*7,$G8&gt;(6-1)*7),1,"")</f>
        <v/>
      </c>
      <c r="S8" s="12" t="str">
        <f aca="false">IF(AND($E8&lt;7*7,$G8&gt;(7-1)*7),1,"")</f>
        <v/>
      </c>
      <c r="T8" s="12" t="str">
        <f aca="false">IF(AND($E8&lt;8*7,$G8&gt;(8-1)*7),1,"")</f>
        <v/>
      </c>
      <c r="U8" s="12" t="str">
        <f aca="false">IF(AND($E8&lt;9*7,$G8&gt;(9-1)*7),1,"")</f>
        <v/>
      </c>
      <c r="V8" s="12" t="str">
        <f aca="false">IF(AND($E8&lt;10*7,$G8&gt;(10-1)*7),1,"")</f>
        <v/>
      </c>
      <c r="W8" s="12" t="str">
        <f aca="false">IF(AND($E8&lt;11*7,$G8&gt;(11-1)*7),1,"")</f>
        <v/>
      </c>
      <c r="X8" s="12" t="str">
        <f aca="false">IF(AND($E8&lt;12*7,$G8&gt;(12-1)*7),1,"")</f>
        <v/>
      </c>
      <c r="Y8" s="12" t="str">
        <f aca="false">IF(AND($E8&lt;13*7,$G8&gt;(13-1)*7),1,"")</f>
        <v/>
      </c>
      <c r="Z8" s="12" t="str">
        <f aca="false">IF(AND($E8&lt;14*7,$G8&gt;(14-1)*7),1,"")</f>
        <v/>
      </c>
      <c r="AA8" s="12" t="str">
        <f aca="false">IF(AND($E8&lt;15*7,$G8&gt;(15-1)*7),1,"")</f>
        <v/>
      </c>
      <c r="AB8" s="12" t="str">
        <f aca="false">IF(AND($E8&lt;16*7,$G8&gt;(16-1)*7),1,"")</f>
        <v/>
      </c>
      <c r="AC8" s="12" t="str">
        <f aca="false">IF(AND($E8&lt;17*7,$G8&gt;(17-1)*7),1,"")</f>
        <v/>
      </c>
    </row>
    <row r="9" customFormat="false" ht="26.85" hidden="false" customHeight="false" outlineLevel="0" collapsed="false">
      <c r="A9" s="8" t="n">
        <v>3</v>
      </c>
      <c r="B9" s="8" t="s">
        <v>17</v>
      </c>
      <c r="C9" s="9" t="s">
        <v>24</v>
      </c>
      <c r="D9" s="10" t="s">
        <v>22</v>
      </c>
      <c r="E9" s="10" t="n">
        <v>0</v>
      </c>
      <c r="F9" s="10" t="n">
        <v>5</v>
      </c>
      <c r="G9" s="8" t="n">
        <f aca="false">E9+F9</f>
        <v>5</v>
      </c>
      <c r="H9" s="11" t="n">
        <f aca="false">$C$4+E9</f>
        <v>46328</v>
      </c>
      <c r="I9" s="11" t="n">
        <f aca="false">$C$4+G9</f>
        <v>46333</v>
      </c>
      <c r="J9" s="10"/>
      <c r="K9" s="10" t="s">
        <v>20</v>
      </c>
      <c r="L9" s="10"/>
      <c r="M9" s="12" t="n">
        <f aca="false">IF(AND($E9&lt;1*7,$G9&gt;(1-1)*7),1,"")</f>
        <v>1</v>
      </c>
      <c r="N9" s="12" t="str">
        <f aca="false">IF(AND($E9&lt;2*7,$G9&gt;(2-1)*7),1,"")</f>
        <v/>
      </c>
      <c r="O9" s="12" t="str">
        <f aca="false">IF(AND($E9&lt;3*7,$G9&gt;(3-1)*7),1,"")</f>
        <v/>
      </c>
      <c r="P9" s="12" t="str">
        <f aca="false">IF(AND($E9&lt;4*7,$G9&gt;(4-1)*7),1,"")</f>
        <v/>
      </c>
      <c r="Q9" s="12" t="str">
        <f aca="false">IF(AND($E9&lt;5*7,$G9&gt;(5-1)*7),1,"")</f>
        <v/>
      </c>
      <c r="R9" s="12" t="str">
        <f aca="false">IF(AND($E9&lt;6*7,$G9&gt;(6-1)*7),1,"")</f>
        <v/>
      </c>
      <c r="S9" s="12" t="str">
        <f aca="false">IF(AND($E9&lt;7*7,$G9&gt;(7-1)*7),1,"")</f>
        <v/>
      </c>
      <c r="T9" s="12" t="str">
        <f aca="false">IF(AND($E9&lt;8*7,$G9&gt;(8-1)*7),1,"")</f>
        <v/>
      </c>
      <c r="U9" s="12" t="str">
        <f aca="false">IF(AND($E9&lt;9*7,$G9&gt;(9-1)*7),1,"")</f>
        <v/>
      </c>
      <c r="V9" s="12" t="str">
        <f aca="false">IF(AND($E9&lt;10*7,$G9&gt;(10-1)*7),1,"")</f>
        <v/>
      </c>
      <c r="W9" s="12" t="str">
        <f aca="false">IF(AND($E9&lt;11*7,$G9&gt;(11-1)*7),1,"")</f>
        <v/>
      </c>
      <c r="X9" s="12" t="str">
        <f aca="false">IF(AND($E9&lt;12*7,$G9&gt;(12-1)*7),1,"")</f>
        <v/>
      </c>
      <c r="Y9" s="12" t="str">
        <f aca="false">IF(AND($E9&lt;13*7,$G9&gt;(13-1)*7),1,"")</f>
        <v/>
      </c>
      <c r="Z9" s="12" t="str">
        <f aca="false">IF(AND($E9&lt;14*7,$G9&gt;(14-1)*7),1,"")</f>
        <v/>
      </c>
      <c r="AA9" s="12" t="str">
        <f aca="false">IF(AND($E9&lt;15*7,$G9&gt;(15-1)*7),1,"")</f>
        <v/>
      </c>
      <c r="AB9" s="12" t="str">
        <f aca="false">IF(AND($E9&lt;16*7,$G9&gt;(16-1)*7),1,"")</f>
        <v/>
      </c>
      <c r="AC9" s="12" t="str">
        <f aca="false">IF(AND($E9&lt;17*7,$G9&gt;(17-1)*7),1,"")</f>
        <v/>
      </c>
    </row>
    <row r="10" customFormat="false" ht="15" hidden="false" customHeight="false" outlineLevel="0" collapsed="false">
      <c r="A10" s="8" t="n">
        <v>4</v>
      </c>
      <c r="B10" s="8" t="s">
        <v>25</v>
      </c>
      <c r="C10" s="9" t="s">
        <v>26</v>
      </c>
      <c r="D10" s="10" t="s">
        <v>19</v>
      </c>
      <c r="E10" s="10" t="n">
        <v>0</v>
      </c>
      <c r="F10" s="10" t="n">
        <v>18</v>
      </c>
      <c r="G10" s="8" t="n">
        <f aca="false">E10+F10</f>
        <v>18</v>
      </c>
      <c r="H10" s="11" t="n">
        <f aca="false">$C$4+E10</f>
        <v>46328</v>
      </c>
      <c r="I10" s="11" t="n">
        <f aca="false">$C$4+G10</f>
        <v>46346</v>
      </c>
      <c r="J10" s="10"/>
      <c r="K10" s="10" t="s">
        <v>20</v>
      </c>
      <c r="L10" s="10"/>
      <c r="M10" s="12" t="n">
        <f aca="false">IF(AND($E10&lt;1*7,$G10&gt;(1-1)*7),1,"")</f>
        <v>1</v>
      </c>
      <c r="N10" s="12" t="n">
        <f aca="false">IF(AND($E10&lt;2*7,$G10&gt;(2-1)*7),1,"")</f>
        <v>1</v>
      </c>
      <c r="O10" s="12" t="n">
        <f aca="false">IF(AND($E10&lt;3*7,$G10&gt;(3-1)*7),1,"")</f>
        <v>1</v>
      </c>
      <c r="P10" s="12" t="str">
        <f aca="false">IF(AND($E10&lt;4*7,$G10&gt;(4-1)*7),1,"")</f>
        <v/>
      </c>
      <c r="Q10" s="12" t="str">
        <f aca="false">IF(AND($E10&lt;5*7,$G10&gt;(5-1)*7),1,"")</f>
        <v/>
      </c>
      <c r="R10" s="12" t="str">
        <f aca="false">IF(AND($E10&lt;6*7,$G10&gt;(6-1)*7),1,"")</f>
        <v/>
      </c>
      <c r="S10" s="12" t="str">
        <f aca="false">IF(AND($E10&lt;7*7,$G10&gt;(7-1)*7),1,"")</f>
        <v/>
      </c>
      <c r="T10" s="12" t="str">
        <f aca="false">IF(AND($E10&lt;8*7,$G10&gt;(8-1)*7),1,"")</f>
        <v/>
      </c>
      <c r="U10" s="12" t="str">
        <f aca="false">IF(AND($E10&lt;9*7,$G10&gt;(9-1)*7),1,"")</f>
        <v/>
      </c>
      <c r="V10" s="12" t="str">
        <f aca="false">IF(AND($E10&lt;10*7,$G10&gt;(10-1)*7),1,"")</f>
        <v/>
      </c>
      <c r="W10" s="12" t="str">
        <f aca="false">IF(AND($E10&lt;11*7,$G10&gt;(11-1)*7),1,"")</f>
        <v/>
      </c>
      <c r="X10" s="12" t="str">
        <f aca="false">IF(AND($E10&lt;12*7,$G10&gt;(12-1)*7),1,"")</f>
        <v/>
      </c>
      <c r="Y10" s="12" t="str">
        <f aca="false">IF(AND($E10&lt;13*7,$G10&gt;(13-1)*7),1,"")</f>
        <v/>
      </c>
      <c r="Z10" s="12" t="str">
        <f aca="false">IF(AND($E10&lt;14*7,$G10&gt;(14-1)*7),1,"")</f>
        <v/>
      </c>
      <c r="AA10" s="12" t="str">
        <f aca="false">IF(AND($E10&lt;15*7,$G10&gt;(15-1)*7),1,"")</f>
        <v/>
      </c>
      <c r="AB10" s="12" t="str">
        <f aca="false">IF(AND($E10&lt;16*7,$G10&gt;(16-1)*7),1,"")</f>
        <v/>
      </c>
      <c r="AC10" s="12" t="str">
        <f aca="false">IF(AND($E10&lt;17*7,$G10&gt;(17-1)*7),1,"")</f>
        <v/>
      </c>
    </row>
    <row r="11" customFormat="false" ht="15" hidden="false" customHeight="false" outlineLevel="0" collapsed="false">
      <c r="A11" s="8" t="n">
        <v>5</v>
      </c>
      <c r="B11" s="8" t="s">
        <v>25</v>
      </c>
      <c r="C11" s="9" t="s">
        <v>27</v>
      </c>
      <c r="D11" s="10" t="s">
        <v>28</v>
      </c>
      <c r="E11" s="10" t="n">
        <v>18</v>
      </c>
      <c r="F11" s="10" t="n">
        <v>3</v>
      </c>
      <c r="G11" s="8" t="n">
        <f aca="false">E11+F11</f>
        <v>21</v>
      </c>
      <c r="H11" s="11" t="n">
        <f aca="false">$C$4+E11</f>
        <v>46346</v>
      </c>
      <c r="I11" s="11" t="n">
        <f aca="false">$C$4+G11</f>
        <v>46349</v>
      </c>
      <c r="J11" s="10" t="s">
        <v>23</v>
      </c>
      <c r="K11" s="10" t="s">
        <v>20</v>
      </c>
      <c r="L11" s="10"/>
      <c r="M11" s="12" t="str">
        <f aca="false">IF(AND($E11&lt;1*7,$G11&gt;(1-1)*7),1,"")</f>
        <v/>
      </c>
      <c r="N11" s="12" t="str">
        <f aca="false">IF(AND($E11&lt;2*7,$G11&gt;(2-1)*7),1,"")</f>
        <v/>
      </c>
      <c r="O11" s="12" t="n">
        <f aca="false">IF(AND($E11&lt;3*7,$G11&gt;(3-1)*7),1,"")</f>
        <v>1</v>
      </c>
      <c r="P11" s="12" t="str">
        <f aca="false">IF(AND($E11&lt;4*7,$G11&gt;(4-1)*7),1,"")</f>
        <v/>
      </c>
      <c r="Q11" s="12" t="str">
        <f aca="false">IF(AND($E11&lt;5*7,$G11&gt;(5-1)*7),1,"")</f>
        <v/>
      </c>
      <c r="R11" s="12" t="str">
        <f aca="false">IF(AND($E11&lt;6*7,$G11&gt;(6-1)*7),1,"")</f>
        <v/>
      </c>
      <c r="S11" s="12" t="str">
        <f aca="false">IF(AND($E11&lt;7*7,$G11&gt;(7-1)*7),1,"")</f>
        <v/>
      </c>
      <c r="T11" s="12" t="str">
        <f aca="false">IF(AND($E11&lt;8*7,$G11&gt;(8-1)*7),1,"")</f>
        <v/>
      </c>
      <c r="U11" s="12" t="str">
        <f aca="false">IF(AND($E11&lt;9*7,$G11&gt;(9-1)*7),1,"")</f>
        <v/>
      </c>
      <c r="V11" s="12" t="str">
        <f aca="false">IF(AND($E11&lt;10*7,$G11&gt;(10-1)*7),1,"")</f>
        <v/>
      </c>
      <c r="W11" s="12" t="str">
        <f aca="false">IF(AND($E11&lt;11*7,$G11&gt;(11-1)*7),1,"")</f>
        <v/>
      </c>
      <c r="X11" s="12" t="str">
        <f aca="false">IF(AND($E11&lt;12*7,$G11&gt;(12-1)*7),1,"")</f>
        <v/>
      </c>
      <c r="Y11" s="12" t="str">
        <f aca="false">IF(AND($E11&lt;13*7,$G11&gt;(13-1)*7),1,"")</f>
        <v/>
      </c>
      <c r="Z11" s="12" t="str">
        <f aca="false">IF(AND($E11&lt;14*7,$G11&gt;(14-1)*7),1,"")</f>
        <v/>
      </c>
      <c r="AA11" s="12" t="str">
        <f aca="false">IF(AND($E11&lt;15*7,$G11&gt;(15-1)*7),1,"")</f>
        <v/>
      </c>
      <c r="AB11" s="12" t="str">
        <f aca="false">IF(AND($E11&lt;16*7,$G11&gt;(16-1)*7),1,"")</f>
        <v/>
      </c>
      <c r="AC11" s="12" t="str">
        <f aca="false">IF(AND($E11&lt;17*7,$G11&gt;(17-1)*7),1,"")</f>
        <v/>
      </c>
    </row>
    <row r="12" customFormat="false" ht="26.85" hidden="false" customHeight="false" outlineLevel="0" collapsed="false">
      <c r="A12" s="8" t="n">
        <v>6</v>
      </c>
      <c r="B12" s="8" t="s">
        <v>25</v>
      </c>
      <c r="C12" s="9" t="s">
        <v>29</v>
      </c>
      <c r="D12" s="10" t="s">
        <v>19</v>
      </c>
      <c r="E12" s="10" t="n">
        <v>21</v>
      </c>
      <c r="F12" s="10" t="n">
        <v>7</v>
      </c>
      <c r="G12" s="8" t="n">
        <f aca="false">E12+F12</f>
        <v>28</v>
      </c>
      <c r="H12" s="11" t="n">
        <f aca="false">$C$4+E12</f>
        <v>46349</v>
      </c>
      <c r="I12" s="11" t="n">
        <f aca="false">$C$4+G12</f>
        <v>46356</v>
      </c>
      <c r="J12" s="10" t="s">
        <v>23</v>
      </c>
      <c r="K12" s="10" t="s">
        <v>20</v>
      </c>
      <c r="L12" s="10"/>
      <c r="M12" s="12" t="str">
        <f aca="false">IF(AND($E12&lt;1*7,$G12&gt;(1-1)*7),1,"")</f>
        <v/>
      </c>
      <c r="N12" s="12" t="str">
        <f aca="false">IF(AND($E12&lt;2*7,$G12&gt;(2-1)*7),1,"")</f>
        <v/>
      </c>
      <c r="O12" s="12" t="str">
        <f aca="false">IF(AND($E12&lt;3*7,$G12&gt;(3-1)*7),1,"")</f>
        <v/>
      </c>
      <c r="P12" s="12" t="n">
        <f aca="false">IF(AND($E12&lt;4*7,$G12&gt;(4-1)*7),1,"")</f>
        <v>1</v>
      </c>
      <c r="Q12" s="12" t="str">
        <f aca="false">IF(AND($E12&lt;5*7,$G12&gt;(5-1)*7),1,"")</f>
        <v/>
      </c>
      <c r="R12" s="12" t="str">
        <f aca="false">IF(AND($E12&lt;6*7,$G12&gt;(6-1)*7),1,"")</f>
        <v/>
      </c>
      <c r="S12" s="12" t="str">
        <f aca="false">IF(AND($E12&lt;7*7,$G12&gt;(7-1)*7),1,"")</f>
        <v/>
      </c>
      <c r="T12" s="12" t="str">
        <f aca="false">IF(AND($E12&lt;8*7,$G12&gt;(8-1)*7),1,"")</f>
        <v/>
      </c>
      <c r="U12" s="12" t="str">
        <f aca="false">IF(AND($E12&lt;9*7,$G12&gt;(9-1)*7),1,"")</f>
        <v/>
      </c>
      <c r="V12" s="12" t="str">
        <f aca="false">IF(AND($E12&lt;10*7,$G12&gt;(10-1)*7),1,"")</f>
        <v/>
      </c>
      <c r="W12" s="12" t="str">
        <f aca="false">IF(AND($E12&lt;11*7,$G12&gt;(11-1)*7),1,"")</f>
        <v/>
      </c>
      <c r="X12" s="12" t="str">
        <f aca="false">IF(AND($E12&lt;12*7,$G12&gt;(12-1)*7),1,"")</f>
        <v/>
      </c>
      <c r="Y12" s="12" t="str">
        <f aca="false">IF(AND($E12&lt;13*7,$G12&gt;(13-1)*7),1,"")</f>
        <v/>
      </c>
      <c r="Z12" s="12" t="str">
        <f aca="false">IF(AND($E12&lt;14*7,$G12&gt;(14-1)*7),1,"")</f>
        <v/>
      </c>
      <c r="AA12" s="12" t="str">
        <f aca="false">IF(AND($E12&lt;15*7,$G12&gt;(15-1)*7),1,"")</f>
        <v/>
      </c>
      <c r="AB12" s="12" t="str">
        <f aca="false">IF(AND($E12&lt;16*7,$G12&gt;(16-1)*7),1,"")</f>
        <v/>
      </c>
      <c r="AC12" s="12" t="str">
        <f aca="false">IF(AND($E12&lt;17*7,$G12&gt;(17-1)*7),1,"")</f>
        <v/>
      </c>
    </row>
    <row r="13" customFormat="false" ht="15" hidden="false" customHeight="false" outlineLevel="0" collapsed="false">
      <c r="A13" s="8" t="n">
        <v>7</v>
      </c>
      <c r="B13" s="8" t="s">
        <v>30</v>
      </c>
      <c r="C13" s="9" t="s">
        <v>31</v>
      </c>
      <c r="D13" s="10" t="s">
        <v>22</v>
      </c>
      <c r="E13" s="10" t="n">
        <v>21</v>
      </c>
      <c r="F13" s="10" t="n">
        <v>14</v>
      </c>
      <c r="G13" s="8" t="n">
        <f aca="false">E13+F13</f>
        <v>35</v>
      </c>
      <c r="H13" s="11" t="n">
        <f aca="false">$C$4+E13</f>
        <v>46349</v>
      </c>
      <c r="I13" s="11" t="n">
        <f aca="false">$C$4+G13</f>
        <v>46363</v>
      </c>
      <c r="J13" s="10"/>
      <c r="K13" s="10" t="s">
        <v>20</v>
      </c>
      <c r="L13" s="10"/>
      <c r="M13" s="12" t="str">
        <f aca="false">IF(AND($E13&lt;1*7,$G13&gt;(1-1)*7),1,"")</f>
        <v/>
      </c>
      <c r="N13" s="12" t="str">
        <f aca="false">IF(AND($E13&lt;2*7,$G13&gt;(2-1)*7),1,"")</f>
        <v/>
      </c>
      <c r="O13" s="12" t="str">
        <f aca="false">IF(AND($E13&lt;3*7,$G13&gt;(3-1)*7),1,"")</f>
        <v/>
      </c>
      <c r="P13" s="12" t="n">
        <f aca="false">IF(AND($E13&lt;4*7,$G13&gt;(4-1)*7),1,"")</f>
        <v>1</v>
      </c>
      <c r="Q13" s="12" t="n">
        <f aca="false">IF(AND($E13&lt;5*7,$G13&gt;(5-1)*7),1,"")</f>
        <v>1</v>
      </c>
      <c r="R13" s="12" t="str">
        <f aca="false">IF(AND($E13&lt;6*7,$G13&gt;(6-1)*7),1,"")</f>
        <v/>
      </c>
      <c r="S13" s="12" t="str">
        <f aca="false">IF(AND($E13&lt;7*7,$G13&gt;(7-1)*7),1,"")</f>
        <v/>
      </c>
      <c r="T13" s="12" t="str">
        <f aca="false">IF(AND($E13&lt;8*7,$G13&gt;(8-1)*7),1,"")</f>
        <v/>
      </c>
      <c r="U13" s="12" t="str">
        <f aca="false">IF(AND($E13&lt;9*7,$G13&gt;(9-1)*7),1,"")</f>
        <v/>
      </c>
      <c r="V13" s="12" t="str">
        <f aca="false">IF(AND($E13&lt;10*7,$G13&gt;(10-1)*7),1,"")</f>
        <v/>
      </c>
      <c r="W13" s="12" t="str">
        <f aca="false">IF(AND($E13&lt;11*7,$G13&gt;(11-1)*7),1,"")</f>
        <v/>
      </c>
      <c r="X13" s="12" t="str">
        <f aca="false">IF(AND($E13&lt;12*7,$G13&gt;(12-1)*7),1,"")</f>
        <v/>
      </c>
      <c r="Y13" s="12" t="str">
        <f aca="false">IF(AND($E13&lt;13*7,$G13&gt;(13-1)*7),1,"")</f>
        <v/>
      </c>
      <c r="Z13" s="12" t="str">
        <f aca="false">IF(AND($E13&lt;14*7,$G13&gt;(14-1)*7),1,"")</f>
        <v/>
      </c>
      <c r="AA13" s="12" t="str">
        <f aca="false">IF(AND($E13&lt;15*7,$G13&gt;(15-1)*7),1,"")</f>
        <v/>
      </c>
      <c r="AB13" s="12" t="str">
        <f aca="false">IF(AND($E13&lt;16*7,$G13&gt;(16-1)*7),1,"")</f>
        <v/>
      </c>
      <c r="AC13" s="12" t="str">
        <f aca="false">IF(AND($E13&lt;17*7,$G13&gt;(17-1)*7),1,"")</f>
        <v/>
      </c>
    </row>
    <row r="14" customFormat="false" ht="15" hidden="false" customHeight="false" outlineLevel="0" collapsed="false">
      <c r="A14" s="8" t="n">
        <v>8</v>
      </c>
      <c r="B14" s="8" t="s">
        <v>30</v>
      </c>
      <c r="C14" s="9" t="s">
        <v>32</v>
      </c>
      <c r="D14" s="10" t="s">
        <v>28</v>
      </c>
      <c r="E14" s="10" t="n">
        <v>35</v>
      </c>
      <c r="F14" s="10" t="n">
        <v>3</v>
      </c>
      <c r="G14" s="8" t="n">
        <f aca="false">E14+F14</f>
        <v>38</v>
      </c>
      <c r="H14" s="11" t="n">
        <f aca="false">$C$4+E14</f>
        <v>46363</v>
      </c>
      <c r="I14" s="11" t="n">
        <f aca="false">$C$4+G14</f>
        <v>46366</v>
      </c>
      <c r="J14" s="10" t="s">
        <v>23</v>
      </c>
      <c r="K14" s="10" t="s">
        <v>20</v>
      </c>
      <c r="L14" s="10"/>
      <c r="M14" s="12" t="str">
        <f aca="false">IF(AND($E14&lt;1*7,$G14&gt;(1-1)*7),1,"")</f>
        <v/>
      </c>
      <c r="N14" s="12" t="str">
        <f aca="false">IF(AND($E14&lt;2*7,$G14&gt;(2-1)*7),1,"")</f>
        <v/>
      </c>
      <c r="O14" s="12" t="str">
        <f aca="false">IF(AND($E14&lt;3*7,$G14&gt;(3-1)*7),1,"")</f>
        <v/>
      </c>
      <c r="P14" s="12" t="str">
        <f aca="false">IF(AND($E14&lt;4*7,$G14&gt;(4-1)*7),1,"")</f>
        <v/>
      </c>
      <c r="Q14" s="12" t="str">
        <f aca="false">IF(AND($E14&lt;5*7,$G14&gt;(5-1)*7),1,"")</f>
        <v/>
      </c>
      <c r="R14" s="12" t="n">
        <f aca="false">IF(AND($E14&lt;6*7,$G14&gt;(6-1)*7),1,"")</f>
        <v>1</v>
      </c>
      <c r="S14" s="12" t="str">
        <f aca="false">IF(AND($E14&lt;7*7,$G14&gt;(7-1)*7),1,"")</f>
        <v/>
      </c>
      <c r="T14" s="12" t="str">
        <f aca="false">IF(AND($E14&lt;8*7,$G14&gt;(8-1)*7),1,"")</f>
        <v/>
      </c>
      <c r="U14" s="12" t="str">
        <f aca="false">IF(AND($E14&lt;9*7,$G14&gt;(9-1)*7),1,"")</f>
        <v/>
      </c>
      <c r="V14" s="12" t="str">
        <f aca="false">IF(AND($E14&lt;10*7,$G14&gt;(10-1)*7),1,"")</f>
        <v/>
      </c>
      <c r="W14" s="12" t="str">
        <f aca="false">IF(AND($E14&lt;11*7,$G14&gt;(11-1)*7),1,"")</f>
        <v/>
      </c>
      <c r="X14" s="12" t="str">
        <f aca="false">IF(AND($E14&lt;12*7,$G14&gt;(12-1)*7),1,"")</f>
        <v/>
      </c>
      <c r="Y14" s="12" t="str">
        <f aca="false">IF(AND($E14&lt;13*7,$G14&gt;(13-1)*7),1,"")</f>
        <v/>
      </c>
      <c r="Z14" s="12" t="str">
        <f aca="false">IF(AND($E14&lt;14*7,$G14&gt;(14-1)*7),1,"")</f>
        <v/>
      </c>
      <c r="AA14" s="12" t="str">
        <f aca="false">IF(AND($E14&lt;15*7,$G14&gt;(15-1)*7),1,"")</f>
        <v/>
      </c>
      <c r="AB14" s="12" t="str">
        <f aca="false">IF(AND($E14&lt;16*7,$G14&gt;(16-1)*7),1,"")</f>
        <v/>
      </c>
      <c r="AC14" s="12" t="str">
        <f aca="false">IF(AND($E14&lt;17*7,$G14&gt;(17-1)*7),1,"")</f>
        <v/>
      </c>
    </row>
    <row r="15" customFormat="false" ht="15" hidden="false" customHeight="false" outlineLevel="0" collapsed="false">
      <c r="A15" s="8" t="n">
        <v>9</v>
      </c>
      <c r="B15" s="8" t="s">
        <v>33</v>
      </c>
      <c r="C15" s="9" t="s">
        <v>34</v>
      </c>
      <c r="D15" s="10" t="s">
        <v>19</v>
      </c>
      <c r="E15" s="10" t="n">
        <v>28</v>
      </c>
      <c r="F15" s="10" t="n">
        <v>10</v>
      </c>
      <c r="G15" s="8" t="n">
        <f aca="false">E15+F15</f>
        <v>38</v>
      </c>
      <c r="H15" s="11" t="n">
        <f aca="false">$C$4+E15</f>
        <v>46356</v>
      </c>
      <c r="I15" s="11" t="n">
        <f aca="false">$C$4+G15</f>
        <v>46366</v>
      </c>
      <c r="J15" s="10"/>
      <c r="K15" s="10" t="s">
        <v>20</v>
      </c>
      <c r="L15" s="10"/>
      <c r="M15" s="12" t="str">
        <f aca="false">IF(AND($E15&lt;1*7,$G15&gt;(1-1)*7),1,"")</f>
        <v/>
      </c>
      <c r="N15" s="12" t="str">
        <f aca="false">IF(AND($E15&lt;2*7,$G15&gt;(2-1)*7),1,"")</f>
        <v/>
      </c>
      <c r="O15" s="12" t="str">
        <f aca="false">IF(AND($E15&lt;3*7,$G15&gt;(3-1)*7),1,"")</f>
        <v/>
      </c>
      <c r="P15" s="12" t="str">
        <f aca="false">IF(AND($E15&lt;4*7,$G15&gt;(4-1)*7),1,"")</f>
        <v/>
      </c>
      <c r="Q15" s="12" t="n">
        <f aca="false">IF(AND($E15&lt;5*7,$G15&gt;(5-1)*7),1,"")</f>
        <v>1</v>
      </c>
      <c r="R15" s="12" t="n">
        <f aca="false">IF(AND($E15&lt;6*7,$G15&gt;(6-1)*7),1,"")</f>
        <v>1</v>
      </c>
      <c r="S15" s="12" t="str">
        <f aca="false">IF(AND($E15&lt;7*7,$G15&gt;(7-1)*7),1,"")</f>
        <v/>
      </c>
      <c r="T15" s="12" t="str">
        <f aca="false">IF(AND($E15&lt;8*7,$G15&gt;(8-1)*7),1,"")</f>
        <v/>
      </c>
      <c r="U15" s="12" t="str">
        <f aca="false">IF(AND($E15&lt;9*7,$G15&gt;(9-1)*7),1,"")</f>
        <v/>
      </c>
      <c r="V15" s="12" t="str">
        <f aca="false">IF(AND($E15&lt;10*7,$G15&gt;(10-1)*7),1,"")</f>
        <v/>
      </c>
      <c r="W15" s="12" t="str">
        <f aca="false">IF(AND($E15&lt;11*7,$G15&gt;(11-1)*7),1,"")</f>
        <v/>
      </c>
      <c r="X15" s="12" t="str">
        <f aca="false">IF(AND($E15&lt;12*7,$G15&gt;(12-1)*7),1,"")</f>
        <v/>
      </c>
      <c r="Y15" s="12" t="str">
        <f aca="false">IF(AND($E15&lt;13*7,$G15&gt;(13-1)*7),1,"")</f>
        <v/>
      </c>
      <c r="Z15" s="12" t="str">
        <f aca="false">IF(AND($E15&lt;14*7,$G15&gt;(14-1)*7),1,"")</f>
        <v/>
      </c>
      <c r="AA15" s="12" t="str">
        <f aca="false">IF(AND($E15&lt;15*7,$G15&gt;(15-1)*7),1,"")</f>
        <v/>
      </c>
      <c r="AB15" s="12" t="str">
        <f aca="false">IF(AND($E15&lt;16*7,$G15&gt;(16-1)*7),1,"")</f>
        <v/>
      </c>
      <c r="AC15" s="12" t="str">
        <f aca="false">IF(AND($E15&lt;17*7,$G15&gt;(17-1)*7),1,"")</f>
        <v/>
      </c>
    </row>
    <row r="16" customFormat="false" ht="15" hidden="false" customHeight="false" outlineLevel="0" collapsed="false">
      <c r="A16" s="8" t="n">
        <v>10</v>
      </c>
      <c r="B16" s="8" t="s">
        <v>33</v>
      </c>
      <c r="C16" s="9" t="s">
        <v>35</v>
      </c>
      <c r="D16" s="10" t="s">
        <v>19</v>
      </c>
      <c r="E16" s="10" t="n">
        <v>38</v>
      </c>
      <c r="F16" s="10" t="n">
        <v>38</v>
      </c>
      <c r="G16" s="8" t="n">
        <f aca="false">E16+F16</f>
        <v>76</v>
      </c>
      <c r="H16" s="11" t="n">
        <f aca="false">$C$4+E16</f>
        <v>46366</v>
      </c>
      <c r="I16" s="11" t="n">
        <f aca="false">$C$4+G16</f>
        <v>46404</v>
      </c>
      <c r="J16" s="10"/>
      <c r="K16" s="10" t="s">
        <v>20</v>
      </c>
      <c r="L16" s="10"/>
      <c r="M16" s="12" t="str">
        <f aca="false">IF(AND($E16&lt;1*7,$G16&gt;(1-1)*7),1,"")</f>
        <v/>
      </c>
      <c r="N16" s="12" t="str">
        <f aca="false">IF(AND($E16&lt;2*7,$G16&gt;(2-1)*7),1,"")</f>
        <v/>
      </c>
      <c r="O16" s="12" t="str">
        <f aca="false">IF(AND($E16&lt;3*7,$G16&gt;(3-1)*7),1,"")</f>
        <v/>
      </c>
      <c r="P16" s="12" t="str">
        <f aca="false">IF(AND($E16&lt;4*7,$G16&gt;(4-1)*7),1,"")</f>
        <v/>
      </c>
      <c r="Q16" s="12" t="str">
        <f aca="false">IF(AND($E16&lt;5*7,$G16&gt;(5-1)*7),1,"")</f>
        <v/>
      </c>
      <c r="R16" s="12" t="n">
        <f aca="false">IF(AND($E16&lt;6*7,$G16&gt;(6-1)*7),1,"")</f>
        <v>1</v>
      </c>
      <c r="S16" s="12" t="n">
        <f aca="false">IF(AND($E16&lt;7*7,$G16&gt;(7-1)*7),1,"")</f>
        <v>1</v>
      </c>
      <c r="T16" s="12" t="n">
        <f aca="false">IF(AND($E16&lt;8*7,$G16&gt;(8-1)*7),1,"")</f>
        <v>1</v>
      </c>
      <c r="U16" s="12" t="n">
        <f aca="false">IF(AND($E16&lt;9*7,$G16&gt;(9-1)*7),1,"")</f>
        <v>1</v>
      </c>
      <c r="V16" s="12" t="n">
        <f aca="false">IF(AND($E16&lt;10*7,$G16&gt;(10-1)*7),1,"")</f>
        <v>1</v>
      </c>
      <c r="W16" s="12" t="n">
        <f aca="false">IF(AND($E16&lt;11*7,$G16&gt;(11-1)*7),1,"")</f>
        <v>1</v>
      </c>
      <c r="X16" s="12" t="str">
        <f aca="false">IF(AND($E16&lt;12*7,$G16&gt;(12-1)*7),1,"")</f>
        <v/>
      </c>
      <c r="Y16" s="12" t="str">
        <f aca="false">IF(AND($E16&lt;13*7,$G16&gt;(13-1)*7),1,"")</f>
        <v/>
      </c>
      <c r="Z16" s="12" t="str">
        <f aca="false">IF(AND($E16&lt;14*7,$G16&gt;(14-1)*7),1,"")</f>
        <v/>
      </c>
      <c r="AA16" s="12" t="str">
        <f aca="false">IF(AND($E16&lt;15*7,$G16&gt;(15-1)*7),1,"")</f>
        <v/>
      </c>
      <c r="AB16" s="12" t="str">
        <f aca="false">IF(AND($E16&lt;16*7,$G16&gt;(16-1)*7),1,"")</f>
        <v/>
      </c>
      <c r="AC16" s="12" t="str">
        <f aca="false">IF(AND($E16&lt;17*7,$G16&gt;(17-1)*7),1,"")</f>
        <v/>
      </c>
    </row>
    <row r="17" customFormat="false" ht="15" hidden="false" customHeight="false" outlineLevel="0" collapsed="false">
      <c r="A17" s="8" t="n">
        <v>11</v>
      </c>
      <c r="B17" s="8" t="s">
        <v>33</v>
      </c>
      <c r="C17" s="9" t="s">
        <v>36</v>
      </c>
      <c r="D17" s="10" t="s">
        <v>28</v>
      </c>
      <c r="E17" s="10" t="n">
        <v>76</v>
      </c>
      <c r="F17" s="10" t="n">
        <v>3</v>
      </c>
      <c r="G17" s="8" t="n">
        <f aca="false">E17+F17</f>
        <v>79</v>
      </c>
      <c r="H17" s="11" t="n">
        <f aca="false">$C$4+E17</f>
        <v>46404</v>
      </c>
      <c r="I17" s="11" t="n">
        <f aca="false">$C$4+G17</f>
        <v>46407</v>
      </c>
      <c r="J17" s="10" t="s">
        <v>23</v>
      </c>
      <c r="K17" s="10" t="s">
        <v>20</v>
      </c>
      <c r="L17" s="10"/>
      <c r="M17" s="12" t="str">
        <f aca="false">IF(AND($E17&lt;1*7,$G17&gt;(1-1)*7),1,"")</f>
        <v/>
      </c>
      <c r="N17" s="12" t="str">
        <f aca="false">IF(AND($E17&lt;2*7,$G17&gt;(2-1)*7),1,"")</f>
        <v/>
      </c>
      <c r="O17" s="12" t="str">
        <f aca="false">IF(AND($E17&lt;3*7,$G17&gt;(3-1)*7),1,"")</f>
        <v/>
      </c>
      <c r="P17" s="12" t="str">
        <f aca="false">IF(AND($E17&lt;4*7,$G17&gt;(4-1)*7),1,"")</f>
        <v/>
      </c>
      <c r="Q17" s="12" t="str">
        <f aca="false">IF(AND($E17&lt;5*7,$G17&gt;(5-1)*7),1,"")</f>
        <v/>
      </c>
      <c r="R17" s="12" t="str">
        <f aca="false">IF(AND($E17&lt;6*7,$G17&gt;(6-1)*7),1,"")</f>
        <v/>
      </c>
      <c r="S17" s="12" t="str">
        <f aca="false">IF(AND($E17&lt;7*7,$G17&gt;(7-1)*7),1,"")</f>
        <v/>
      </c>
      <c r="T17" s="12" t="str">
        <f aca="false">IF(AND($E17&lt;8*7,$G17&gt;(8-1)*7),1,"")</f>
        <v/>
      </c>
      <c r="U17" s="12" t="str">
        <f aca="false">IF(AND($E17&lt;9*7,$G17&gt;(9-1)*7),1,"")</f>
        <v/>
      </c>
      <c r="V17" s="12" t="str">
        <f aca="false">IF(AND($E17&lt;10*7,$G17&gt;(10-1)*7),1,"")</f>
        <v/>
      </c>
      <c r="W17" s="12" t="n">
        <f aca="false">IF(AND($E17&lt;11*7,$G17&gt;(11-1)*7),1,"")</f>
        <v>1</v>
      </c>
      <c r="X17" s="12" t="n">
        <f aca="false">IF(AND($E17&lt;12*7,$G17&gt;(12-1)*7),1,"")</f>
        <v>1</v>
      </c>
      <c r="Y17" s="12" t="str">
        <f aca="false">IF(AND($E17&lt;13*7,$G17&gt;(13-1)*7),1,"")</f>
        <v/>
      </c>
      <c r="Z17" s="12" t="str">
        <f aca="false">IF(AND($E17&lt;14*7,$G17&gt;(14-1)*7),1,"")</f>
        <v/>
      </c>
      <c r="AA17" s="12" t="str">
        <f aca="false">IF(AND($E17&lt;15*7,$G17&gt;(15-1)*7),1,"")</f>
        <v/>
      </c>
      <c r="AB17" s="12" t="str">
        <f aca="false">IF(AND($E17&lt;16*7,$G17&gt;(16-1)*7),1,"")</f>
        <v/>
      </c>
      <c r="AC17" s="12" t="str">
        <f aca="false">IF(AND($E17&lt;17*7,$G17&gt;(17-1)*7),1,"")</f>
        <v/>
      </c>
    </row>
    <row r="18" customFormat="false" ht="15" hidden="false" customHeight="false" outlineLevel="0" collapsed="false">
      <c r="A18" s="8" t="n">
        <v>12</v>
      </c>
      <c r="B18" s="8" t="s">
        <v>37</v>
      </c>
      <c r="C18" s="9" t="s">
        <v>38</v>
      </c>
      <c r="D18" s="10" t="s">
        <v>19</v>
      </c>
      <c r="E18" s="10" t="n">
        <v>40</v>
      </c>
      <c r="F18" s="10" t="n">
        <v>3</v>
      </c>
      <c r="G18" s="8" t="n">
        <f aca="false">E18+F18</f>
        <v>43</v>
      </c>
      <c r="H18" s="11" t="n">
        <f aca="false">$C$4+E18</f>
        <v>46368</v>
      </c>
      <c r="I18" s="11" t="n">
        <f aca="false">$C$4+G18</f>
        <v>46371</v>
      </c>
      <c r="J18" s="10" t="s">
        <v>23</v>
      </c>
      <c r="K18" s="10" t="s">
        <v>20</v>
      </c>
      <c r="L18" s="10"/>
      <c r="M18" s="12" t="str">
        <f aca="false">IF(AND($E18&lt;1*7,$G18&gt;(1-1)*7),1,"")</f>
        <v/>
      </c>
      <c r="N18" s="12" t="str">
        <f aca="false">IF(AND($E18&lt;2*7,$G18&gt;(2-1)*7),1,"")</f>
        <v/>
      </c>
      <c r="O18" s="12" t="str">
        <f aca="false">IF(AND($E18&lt;3*7,$G18&gt;(3-1)*7),1,"")</f>
        <v/>
      </c>
      <c r="P18" s="12" t="str">
        <f aca="false">IF(AND($E18&lt;4*7,$G18&gt;(4-1)*7),1,"")</f>
        <v/>
      </c>
      <c r="Q18" s="12" t="str">
        <f aca="false">IF(AND($E18&lt;5*7,$G18&gt;(5-1)*7),1,"")</f>
        <v/>
      </c>
      <c r="R18" s="12" t="n">
        <f aca="false">IF(AND($E18&lt;6*7,$G18&gt;(6-1)*7),1,"")</f>
        <v>1</v>
      </c>
      <c r="S18" s="12" t="n">
        <f aca="false">IF(AND($E18&lt;7*7,$G18&gt;(7-1)*7),1,"")</f>
        <v>1</v>
      </c>
      <c r="T18" s="12" t="str">
        <f aca="false">IF(AND($E18&lt;8*7,$G18&gt;(8-1)*7),1,"")</f>
        <v/>
      </c>
      <c r="U18" s="12" t="str">
        <f aca="false">IF(AND($E18&lt;9*7,$G18&gt;(9-1)*7),1,"")</f>
        <v/>
      </c>
      <c r="V18" s="12" t="str">
        <f aca="false">IF(AND($E18&lt;10*7,$G18&gt;(10-1)*7),1,"")</f>
        <v/>
      </c>
      <c r="W18" s="12" t="str">
        <f aca="false">IF(AND($E18&lt;11*7,$G18&gt;(11-1)*7),1,"")</f>
        <v/>
      </c>
      <c r="X18" s="12" t="str">
        <f aca="false">IF(AND($E18&lt;12*7,$G18&gt;(12-1)*7),1,"")</f>
        <v/>
      </c>
      <c r="Y18" s="12" t="str">
        <f aca="false">IF(AND($E18&lt;13*7,$G18&gt;(13-1)*7),1,"")</f>
        <v/>
      </c>
      <c r="Z18" s="12" t="str">
        <f aca="false">IF(AND($E18&lt;14*7,$G18&gt;(14-1)*7),1,"")</f>
        <v/>
      </c>
      <c r="AA18" s="12" t="str">
        <f aca="false">IF(AND($E18&lt;15*7,$G18&gt;(15-1)*7),1,"")</f>
        <v/>
      </c>
      <c r="AB18" s="12" t="str">
        <f aca="false">IF(AND($E18&lt;16*7,$G18&gt;(16-1)*7),1,"")</f>
        <v/>
      </c>
      <c r="AC18" s="12" t="str">
        <f aca="false">IF(AND($E18&lt;17*7,$G18&gt;(17-1)*7),1,"")</f>
        <v/>
      </c>
    </row>
    <row r="19" customFormat="false" ht="15" hidden="false" customHeight="false" outlineLevel="0" collapsed="false">
      <c r="A19" s="8" t="n">
        <v>13</v>
      </c>
      <c r="B19" s="8" t="s">
        <v>37</v>
      </c>
      <c r="C19" s="9" t="s">
        <v>39</v>
      </c>
      <c r="D19" s="10" t="s">
        <v>19</v>
      </c>
      <c r="E19" s="10" t="n">
        <v>43</v>
      </c>
      <c r="F19" s="10" t="n">
        <v>33</v>
      </c>
      <c r="G19" s="8" t="n">
        <f aca="false">E19+F19</f>
        <v>76</v>
      </c>
      <c r="H19" s="11" t="n">
        <f aca="false">$C$4+E19</f>
        <v>46371</v>
      </c>
      <c r="I19" s="11" t="n">
        <f aca="false">$C$4+G19</f>
        <v>46404</v>
      </c>
      <c r="J19" s="10"/>
      <c r="K19" s="10" t="s">
        <v>20</v>
      </c>
      <c r="L19" s="10"/>
      <c r="M19" s="12" t="str">
        <f aca="false">IF(AND($E19&lt;1*7,$G19&gt;(1-1)*7),1,"")</f>
        <v/>
      </c>
      <c r="N19" s="12" t="str">
        <f aca="false">IF(AND($E19&lt;2*7,$G19&gt;(2-1)*7),1,"")</f>
        <v/>
      </c>
      <c r="O19" s="12" t="str">
        <f aca="false">IF(AND($E19&lt;3*7,$G19&gt;(3-1)*7),1,"")</f>
        <v/>
      </c>
      <c r="P19" s="12" t="str">
        <f aca="false">IF(AND($E19&lt;4*7,$G19&gt;(4-1)*7),1,"")</f>
        <v/>
      </c>
      <c r="Q19" s="12" t="str">
        <f aca="false">IF(AND($E19&lt;5*7,$G19&gt;(5-1)*7),1,"")</f>
        <v/>
      </c>
      <c r="R19" s="12" t="str">
        <f aca="false">IF(AND($E19&lt;6*7,$G19&gt;(6-1)*7),1,"")</f>
        <v/>
      </c>
      <c r="S19" s="12" t="n">
        <f aca="false">IF(AND($E19&lt;7*7,$G19&gt;(7-1)*7),1,"")</f>
        <v>1</v>
      </c>
      <c r="T19" s="12" t="n">
        <f aca="false">IF(AND($E19&lt;8*7,$G19&gt;(8-1)*7),1,"")</f>
        <v>1</v>
      </c>
      <c r="U19" s="12" t="n">
        <f aca="false">IF(AND($E19&lt;9*7,$G19&gt;(9-1)*7),1,"")</f>
        <v>1</v>
      </c>
      <c r="V19" s="12" t="n">
        <f aca="false">IF(AND($E19&lt;10*7,$G19&gt;(10-1)*7),1,"")</f>
        <v>1</v>
      </c>
      <c r="W19" s="12" t="n">
        <f aca="false">IF(AND($E19&lt;11*7,$G19&gt;(11-1)*7),1,"")</f>
        <v>1</v>
      </c>
      <c r="X19" s="12" t="str">
        <f aca="false">IF(AND($E19&lt;12*7,$G19&gt;(12-1)*7),1,"")</f>
        <v/>
      </c>
      <c r="Y19" s="12" t="str">
        <f aca="false">IF(AND($E19&lt;13*7,$G19&gt;(13-1)*7),1,"")</f>
        <v/>
      </c>
      <c r="Z19" s="12" t="str">
        <f aca="false">IF(AND($E19&lt;14*7,$G19&gt;(14-1)*7),1,"")</f>
        <v/>
      </c>
      <c r="AA19" s="12" t="str">
        <f aca="false">IF(AND($E19&lt;15*7,$G19&gt;(15-1)*7),1,"")</f>
        <v/>
      </c>
      <c r="AB19" s="12" t="str">
        <f aca="false">IF(AND($E19&lt;16*7,$G19&gt;(16-1)*7),1,"")</f>
        <v/>
      </c>
      <c r="AC19" s="12" t="str">
        <f aca="false">IF(AND($E19&lt;17*7,$G19&gt;(17-1)*7),1,"")</f>
        <v/>
      </c>
    </row>
    <row r="20" customFormat="false" ht="26.85" hidden="false" customHeight="false" outlineLevel="0" collapsed="false">
      <c r="A20" s="8" t="n">
        <v>14</v>
      </c>
      <c r="B20" s="8" t="s">
        <v>37</v>
      </c>
      <c r="C20" s="9" t="s">
        <v>40</v>
      </c>
      <c r="D20" s="10" t="s">
        <v>19</v>
      </c>
      <c r="E20" s="10" t="n">
        <v>40</v>
      </c>
      <c r="F20" s="10" t="n">
        <v>40</v>
      </c>
      <c r="G20" s="8" t="n">
        <f aca="false">E20+F20</f>
        <v>80</v>
      </c>
      <c r="H20" s="11" t="n">
        <f aca="false">$C$4+E20</f>
        <v>46368</v>
      </c>
      <c r="I20" s="11" t="n">
        <f aca="false">$C$4+G20</f>
        <v>46408</v>
      </c>
      <c r="J20" s="10"/>
      <c r="K20" s="10" t="s">
        <v>20</v>
      </c>
      <c r="L20" s="10"/>
      <c r="M20" s="12" t="str">
        <f aca="false">IF(AND($E20&lt;1*7,$G20&gt;(1-1)*7),1,"")</f>
        <v/>
      </c>
      <c r="N20" s="12" t="str">
        <f aca="false">IF(AND($E20&lt;2*7,$G20&gt;(2-1)*7),1,"")</f>
        <v/>
      </c>
      <c r="O20" s="12" t="str">
        <f aca="false">IF(AND($E20&lt;3*7,$G20&gt;(3-1)*7),1,"")</f>
        <v/>
      </c>
      <c r="P20" s="12" t="str">
        <f aca="false">IF(AND($E20&lt;4*7,$G20&gt;(4-1)*7),1,"")</f>
        <v/>
      </c>
      <c r="Q20" s="12" t="str">
        <f aca="false">IF(AND($E20&lt;5*7,$G20&gt;(5-1)*7),1,"")</f>
        <v/>
      </c>
      <c r="R20" s="12" t="n">
        <f aca="false">IF(AND($E20&lt;6*7,$G20&gt;(6-1)*7),1,"")</f>
        <v>1</v>
      </c>
      <c r="S20" s="12" t="n">
        <f aca="false">IF(AND($E20&lt;7*7,$G20&gt;(7-1)*7),1,"")</f>
        <v>1</v>
      </c>
      <c r="T20" s="12" t="n">
        <f aca="false">IF(AND($E20&lt;8*7,$G20&gt;(8-1)*7),1,"")</f>
        <v>1</v>
      </c>
      <c r="U20" s="12" t="n">
        <f aca="false">IF(AND($E20&lt;9*7,$G20&gt;(9-1)*7),1,"")</f>
        <v>1</v>
      </c>
      <c r="V20" s="12" t="n">
        <f aca="false">IF(AND($E20&lt;10*7,$G20&gt;(10-1)*7),1,"")</f>
        <v>1</v>
      </c>
      <c r="W20" s="12" t="n">
        <f aca="false">IF(AND($E20&lt;11*7,$G20&gt;(11-1)*7),1,"")</f>
        <v>1</v>
      </c>
      <c r="X20" s="12" t="n">
        <f aca="false">IF(AND($E20&lt;12*7,$G20&gt;(12-1)*7),1,"")</f>
        <v>1</v>
      </c>
      <c r="Y20" s="12" t="str">
        <f aca="false">IF(AND($E20&lt;13*7,$G20&gt;(13-1)*7),1,"")</f>
        <v/>
      </c>
      <c r="Z20" s="12" t="str">
        <f aca="false">IF(AND($E20&lt;14*7,$G20&gt;(14-1)*7),1,"")</f>
        <v/>
      </c>
      <c r="AA20" s="12" t="str">
        <f aca="false">IF(AND($E20&lt;15*7,$G20&gt;(15-1)*7),1,"")</f>
        <v/>
      </c>
      <c r="AB20" s="12" t="str">
        <f aca="false">IF(AND($E20&lt;16*7,$G20&gt;(16-1)*7),1,"")</f>
        <v/>
      </c>
      <c r="AC20" s="12" t="str">
        <f aca="false">IF(AND($E20&lt;17*7,$G20&gt;(17-1)*7),1,"")</f>
        <v/>
      </c>
    </row>
    <row r="21" customFormat="false" ht="15" hidden="false" customHeight="false" outlineLevel="0" collapsed="false">
      <c r="A21" s="8" t="n">
        <v>15</v>
      </c>
      <c r="B21" s="8" t="s">
        <v>41</v>
      </c>
      <c r="C21" s="9" t="s">
        <v>42</v>
      </c>
      <c r="D21" s="10" t="s">
        <v>28</v>
      </c>
      <c r="E21" s="10" t="n">
        <v>60</v>
      </c>
      <c r="F21" s="10" t="n">
        <v>15</v>
      </c>
      <c r="G21" s="8" t="n">
        <f aca="false">E21+F21</f>
        <v>75</v>
      </c>
      <c r="H21" s="11" t="n">
        <f aca="false">$C$4+E21</f>
        <v>46388</v>
      </c>
      <c r="I21" s="11" t="n">
        <f aca="false">$C$4+G21</f>
        <v>46403</v>
      </c>
      <c r="J21" s="10"/>
      <c r="K21" s="10" t="s">
        <v>20</v>
      </c>
      <c r="L21" s="10"/>
      <c r="M21" s="12" t="str">
        <f aca="false">IF(AND($E21&lt;1*7,$G21&gt;(1-1)*7),1,"")</f>
        <v/>
      </c>
      <c r="N21" s="12" t="str">
        <f aca="false">IF(AND($E21&lt;2*7,$G21&gt;(2-1)*7),1,"")</f>
        <v/>
      </c>
      <c r="O21" s="12" t="str">
        <f aca="false">IF(AND($E21&lt;3*7,$G21&gt;(3-1)*7),1,"")</f>
        <v/>
      </c>
      <c r="P21" s="12" t="str">
        <f aca="false">IF(AND($E21&lt;4*7,$G21&gt;(4-1)*7),1,"")</f>
        <v/>
      </c>
      <c r="Q21" s="12" t="str">
        <f aca="false">IF(AND($E21&lt;5*7,$G21&gt;(5-1)*7),1,"")</f>
        <v/>
      </c>
      <c r="R21" s="12" t="str">
        <f aca="false">IF(AND($E21&lt;6*7,$G21&gt;(6-1)*7),1,"")</f>
        <v/>
      </c>
      <c r="S21" s="12" t="str">
        <f aca="false">IF(AND($E21&lt;7*7,$G21&gt;(7-1)*7),1,"")</f>
        <v/>
      </c>
      <c r="T21" s="12" t="str">
        <f aca="false">IF(AND($E21&lt;8*7,$G21&gt;(8-1)*7),1,"")</f>
        <v/>
      </c>
      <c r="U21" s="12" t="n">
        <f aca="false">IF(AND($E21&lt;9*7,$G21&gt;(9-1)*7),1,"")</f>
        <v>1</v>
      </c>
      <c r="V21" s="12" t="n">
        <f aca="false">IF(AND($E21&lt;10*7,$G21&gt;(10-1)*7),1,"")</f>
        <v>1</v>
      </c>
      <c r="W21" s="12" t="n">
        <f aca="false">IF(AND($E21&lt;11*7,$G21&gt;(11-1)*7),1,"")</f>
        <v>1</v>
      </c>
      <c r="X21" s="12" t="str">
        <f aca="false">IF(AND($E21&lt;12*7,$G21&gt;(12-1)*7),1,"")</f>
        <v/>
      </c>
      <c r="Y21" s="12" t="str">
        <f aca="false">IF(AND($E21&lt;13*7,$G21&gt;(13-1)*7),1,"")</f>
        <v/>
      </c>
      <c r="Z21" s="12" t="str">
        <f aca="false">IF(AND($E21&lt;14*7,$G21&gt;(14-1)*7),1,"")</f>
        <v/>
      </c>
      <c r="AA21" s="12" t="str">
        <f aca="false">IF(AND($E21&lt;15*7,$G21&gt;(15-1)*7),1,"")</f>
        <v/>
      </c>
      <c r="AB21" s="12" t="str">
        <f aca="false">IF(AND($E21&lt;16*7,$G21&gt;(16-1)*7),1,"")</f>
        <v/>
      </c>
      <c r="AC21" s="12" t="str">
        <f aca="false">IF(AND($E21&lt;17*7,$G21&gt;(17-1)*7),1,"")</f>
        <v/>
      </c>
    </row>
    <row r="22" customFormat="false" ht="26.85" hidden="false" customHeight="false" outlineLevel="0" collapsed="false">
      <c r="A22" s="8" t="n">
        <v>16</v>
      </c>
      <c r="B22" s="8" t="s">
        <v>43</v>
      </c>
      <c r="C22" s="9" t="s">
        <v>44</v>
      </c>
      <c r="D22" s="10" t="s">
        <v>19</v>
      </c>
      <c r="E22" s="10" t="n">
        <v>45</v>
      </c>
      <c r="F22" s="10" t="n">
        <v>30</v>
      </c>
      <c r="G22" s="8" t="n">
        <f aca="false">E22+F22</f>
        <v>75</v>
      </c>
      <c r="H22" s="11" t="n">
        <f aca="false">$C$4+E22</f>
        <v>46373</v>
      </c>
      <c r="I22" s="11" t="n">
        <f aca="false">$C$4+G22</f>
        <v>46403</v>
      </c>
      <c r="J22" s="10"/>
      <c r="K22" s="10" t="s">
        <v>20</v>
      </c>
      <c r="L22" s="10"/>
      <c r="M22" s="12" t="str">
        <f aca="false">IF(AND($E22&lt;1*7,$G22&gt;(1-1)*7),1,"")</f>
        <v/>
      </c>
      <c r="N22" s="12" t="str">
        <f aca="false">IF(AND($E22&lt;2*7,$G22&gt;(2-1)*7),1,"")</f>
        <v/>
      </c>
      <c r="O22" s="12" t="str">
        <f aca="false">IF(AND($E22&lt;3*7,$G22&gt;(3-1)*7),1,"")</f>
        <v/>
      </c>
      <c r="P22" s="12" t="str">
        <f aca="false">IF(AND($E22&lt;4*7,$G22&gt;(4-1)*7),1,"")</f>
        <v/>
      </c>
      <c r="Q22" s="12" t="str">
        <f aca="false">IF(AND($E22&lt;5*7,$G22&gt;(5-1)*7),1,"")</f>
        <v/>
      </c>
      <c r="R22" s="12" t="str">
        <f aca="false">IF(AND($E22&lt;6*7,$G22&gt;(6-1)*7),1,"")</f>
        <v/>
      </c>
      <c r="S22" s="12" t="n">
        <f aca="false">IF(AND($E22&lt;7*7,$G22&gt;(7-1)*7),1,"")</f>
        <v>1</v>
      </c>
      <c r="T22" s="12" t="n">
        <f aca="false">IF(AND($E22&lt;8*7,$G22&gt;(8-1)*7),1,"")</f>
        <v>1</v>
      </c>
      <c r="U22" s="12" t="n">
        <f aca="false">IF(AND($E22&lt;9*7,$G22&gt;(9-1)*7),1,"")</f>
        <v>1</v>
      </c>
      <c r="V22" s="12" t="n">
        <f aca="false">IF(AND($E22&lt;10*7,$G22&gt;(10-1)*7),1,"")</f>
        <v>1</v>
      </c>
      <c r="W22" s="12" t="n">
        <f aca="false">IF(AND($E22&lt;11*7,$G22&gt;(11-1)*7),1,"")</f>
        <v>1</v>
      </c>
      <c r="X22" s="12" t="str">
        <f aca="false">IF(AND($E22&lt;12*7,$G22&gt;(12-1)*7),1,"")</f>
        <v/>
      </c>
      <c r="Y22" s="12" t="str">
        <f aca="false">IF(AND($E22&lt;13*7,$G22&gt;(13-1)*7),1,"")</f>
        <v/>
      </c>
      <c r="Z22" s="12" t="str">
        <f aca="false">IF(AND($E22&lt;14*7,$G22&gt;(14-1)*7),1,"")</f>
        <v/>
      </c>
      <c r="AA22" s="12" t="str">
        <f aca="false">IF(AND($E22&lt;15*7,$G22&gt;(15-1)*7),1,"")</f>
        <v/>
      </c>
      <c r="AB22" s="12" t="str">
        <f aca="false">IF(AND($E22&lt;16*7,$G22&gt;(16-1)*7),1,"")</f>
        <v/>
      </c>
      <c r="AC22" s="12" t="str">
        <f aca="false">IF(AND($E22&lt;17*7,$G22&gt;(17-1)*7),1,"")</f>
        <v/>
      </c>
    </row>
    <row r="23" customFormat="false" ht="15" hidden="false" customHeight="false" outlineLevel="0" collapsed="false">
      <c r="A23" s="8" t="n">
        <v>17</v>
      </c>
      <c r="B23" s="8" t="s">
        <v>45</v>
      </c>
      <c r="C23" s="9" t="s">
        <v>46</v>
      </c>
      <c r="D23" s="10" t="s">
        <v>19</v>
      </c>
      <c r="E23" s="10" t="n">
        <v>45</v>
      </c>
      <c r="F23" s="10" t="n">
        <v>20</v>
      </c>
      <c r="G23" s="8" t="n">
        <f aca="false">E23+F23</f>
        <v>65</v>
      </c>
      <c r="H23" s="11" t="n">
        <f aca="false">$C$4+E23</f>
        <v>46373</v>
      </c>
      <c r="I23" s="11" t="n">
        <f aca="false">$C$4+G23</f>
        <v>46393</v>
      </c>
      <c r="J23" s="10"/>
      <c r="K23" s="10" t="s">
        <v>20</v>
      </c>
      <c r="L23" s="10"/>
      <c r="M23" s="12" t="str">
        <f aca="false">IF(AND($E23&lt;1*7,$G23&gt;(1-1)*7),1,"")</f>
        <v/>
      </c>
      <c r="N23" s="12" t="str">
        <f aca="false">IF(AND($E23&lt;2*7,$G23&gt;(2-1)*7),1,"")</f>
        <v/>
      </c>
      <c r="O23" s="12" t="str">
        <f aca="false">IF(AND($E23&lt;3*7,$G23&gt;(3-1)*7),1,"")</f>
        <v/>
      </c>
      <c r="P23" s="12" t="str">
        <f aca="false">IF(AND($E23&lt;4*7,$G23&gt;(4-1)*7),1,"")</f>
        <v/>
      </c>
      <c r="Q23" s="12" t="str">
        <f aca="false">IF(AND($E23&lt;5*7,$G23&gt;(5-1)*7),1,"")</f>
        <v/>
      </c>
      <c r="R23" s="12" t="str">
        <f aca="false">IF(AND($E23&lt;6*7,$G23&gt;(6-1)*7),1,"")</f>
        <v/>
      </c>
      <c r="S23" s="12" t="n">
        <f aca="false">IF(AND($E23&lt;7*7,$G23&gt;(7-1)*7),1,"")</f>
        <v>1</v>
      </c>
      <c r="T23" s="12" t="n">
        <f aca="false">IF(AND($E23&lt;8*7,$G23&gt;(8-1)*7),1,"")</f>
        <v>1</v>
      </c>
      <c r="U23" s="12" t="n">
        <f aca="false">IF(AND($E23&lt;9*7,$G23&gt;(9-1)*7),1,"")</f>
        <v>1</v>
      </c>
      <c r="V23" s="12" t="n">
        <f aca="false">IF(AND($E23&lt;10*7,$G23&gt;(10-1)*7),1,"")</f>
        <v>1</v>
      </c>
      <c r="W23" s="12" t="str">
        <f aca="false">IF(AND($E23&lt;11*7,$G23&gt;(11-1)*7),1,"")</f>
        <v/>
      </c>
      <c r="X23" s="12" t="str">
        <f aca="false">IF(AND($E23&lt;12*7,$G23&gt;(12-1)*7),1,"")</f>
        <v/>
      </c>
      <c r="Y23" s="12" t="str">
        <f aca="false">IF(AND($E23&lt;13*7,$G23&gt;(13-1)*7),1,"")</f>
        <v/>
      </c>
      <c r="Z23" s="12" t="str">
        <f aca="false">IF(AND($E23&lt;14*7,$G23&gt;(14-1)*7),1,"")</f>
        <v/>
      </c>
      <c r="AA23" s="12" t="str">
        <f aca="false">IF(AND($E23&lt;15*7,$G23&gt;(15-1)*7),1,"")</f>
        <v/>
      </c>
      <c r="AB23" s="12" t="str">
        <f aca="false">IF(AND($E23&lt;16*7,$G23&gt;(16-1)*7),1,"")</f>
        <v/>
      </c>
      <c r="AC23" s="12" t="str">
        <f aca="false">IF(AND($E23&lt;17*7,$G23&gt;(17-1)*7),1,"")</f>
        <v/>
      </c>
    </row>
    <row r="24" customFormat="false" ht="15" hidden="false" customHeight="false" outlineLevel="0" collapsed="false">
      <c r="A24" s="8" t="n">
        <v>18</v>
      </c>
      <c r="B24" s="8" t="s">
        <v>45</v>
      </c>
      <c r="C24" s="9" t="s">
        <v>47</v>
      </c>
      <c r="D24" s="10" t="s">
        <v>19</v>
      </c>
      <c r="E24" s="10" t="n">
        <v>65</v>
      </c>
      <c r="F24" s="10" t="n">
        <v>5</v>
      </c>
      <c r="G24" s="8" t="n">
        <f aca="false">E24+F24</f>
        <v>70</v>
      </c>
      <c r="H24" s="11" t="n">
        <f aca="false">$C$4+E24</f>
        <v>46393</v>
      </c>
      <c r="I24" s="11" t="n">
        <f aca="false">$C$4+G24</f>
        <v>46398</v>
      </c>
      <c r="J24" s="10" t="s">
        <v>23</v>
      </c>
      <c r="K24" s="10" t="s">
        <v>20</v>
      </c>
      <c r="L24" s="10"/>
      <c r="M24" s="12" t="str">
        <f aca="false">IF(AND($E24&lt;1*7,$G24&gt;(1-1)*7),1,"")</f>
        <v/>
      </c>
      <c r="N24" s="12" t="str">
        <f aca="false">IF(AND($E24&lt;2*7,$G24&gt;(2-1)*7),1,"")</f>
        <v/>
      </c>
      <c r="O24" s="12" t="str">
        <f aca="false">IF(AND($E24&lt;3*7,$G24&gt;(3-1)*7),1,"")</f>
        <v/>
      </c>
      <c r="P24" s="12" t="str">
        <f aca="false">IF(AND($E24&lt;4*7,$G24&gt;(4-1)*7),1,"")</f>
        <v/>
      </c>
      <c r="Q24" s="12" t="str">
        <f aca="false">IF(AND($E24&lt;5*7,$G24&gt;(5-1)*7),1,"")</f>
        <v/>
      </c>
      <c r="R24" s="12" t="str">
        <f aca="false">IF(AND($E24&lt;6*7,$G24&gt;(6-1)*7),1,"")</f>
        <v/>
      </c>
      <c r="S24" s="12" t="str">
        <f aca="false">IF(AND($E24&lt;7*7,$G24&gt;(7-1)*7),1,"")</f>
        <v/>
      </c>
      <c r="T24" s="12" t="str">
        <f aca="false">IF(AND($E24&lt;8*7,$G24&gt;(8-1)*7),1,"")</f>
        <v/>
      </c>
      <c r="U24" s="12" t="str">
        <f aca="false">IF(AND($E24&lt;9*7,$G24&gt;(9-1)*7),1,"")</f>
        <v/>
      </c>
      <c r="V24" s="12" t="n">
        <f aca="false">IF(AND($E24&lt;10*7,$G24&gt;(10-1)*7),1,"")</f>
        <v>1</v>
      </c>
      <c r="W24" s="12" t="str">
        <f aca="false">IF(AND($E24&lt;11*7,$G24&gt;(11-1)*7),1,"")</f>
        <v/>
      </c>
      <c r="X24" s="12" t="str">
        <f aca="false">IF(AND($E24&lt;12*7,$G24&gt;(12-1)*7),1,"")</f>
        <v/>
      </c>
      <c r="Y24" s="12" t="str">
        <f aca="false">IF(AND($E24&lt;13*7,$G24&gt;(13-1)*7),1,"")</f>
        <v/>
      </c>
      <c r="Z24" s="12" t="str">
        <f aca="false">IF(AND($E24&lt;14*7,$G24&gt;(14-1)*7),1,"")</f>
        <v/>
      </c>
      <c r="AA24" s="12" t="str">
        <f aca="false">IF(AND($E24&lt;15*7,$G24&gt;(15-1)*7),1,"")</f>
        <v/>
      </c>
      <c r="AB24" s="12" t="str">
        <f aca="false">IF(AND($E24&lt;16*7,$G24&gt;(16-1)*7),1,"")</f>
        <v/>
      </c>
      <c r="AC24" s="12" t="str">
        <f aca="false">IF(AND($E24&lt;17*7,$G24&gt;(17-1)*7),1,"")</f>
        <v/>
      </c>
    </row>
    <row r="25" customFormat="false" ht="26.85" hidden="false" customHeight="false" outlineLevel="0" collapsed="false">
      <c r="A25" s="8" t="n">
        <v>19</v>
      </c>
      <c r="B25" s="8" t="s">
        <v>48</v>
      </c>
      <c r="C25" s="9" t="s">
        <v>49</v>
      </c>
      <c r="D25" s="10" t="s">
        <v>22</v>
      </c>
      <c r="E25" s="10" t="n">
        <v>30</v>
      </c>
      <c r="F25" s="10" t="n">
        <v>10</v>
      </c>
      <c r="G25" s="8" t="n">
        <f aca="false">E25+F25</f>
        <v>40</v>
      </c>
      <c r="H25" s="11" t="n">
        <f aca="false">$C$4+E25</f>
        <v>46358</v>
      </c>
      <c r="I25" s="11" t="n">
        <f aca="false">$C$4+G25</f>
        <v>46368</v>
      </c>
      <c r="J25" s="10"/>
      <c r="K25" s="10" t="s">
        <v>20</v>
      </c>
      <c r="L25" s="10"/>
      <c r="M25" s="12" t="str">
        <f aca="false">IF(AND($E25&lt;1*7,$G25&gt;(1-1)*7),1,"")</f>
        <v/>
      </c>
      <c r="N25" s="12" t="str">
        <f aca="false">IF(AND($E25&lt;2*7,$G25&gt;(2-1)*7),1,"")</f>
        <v/>
      </c>
      <c r="O25" s="12" t="str">
        <f aca="false">IF(AND($E25&lt;3*7,$G25&gt;(3-1)*7),1,"")</f>
        <v/>
      </c>
      <c r="P25" s="12" t="str">
        <f aca="false">IF(AND($E25&lt;4*7,$G25&gt;(4-1)*7),1,"")</f>
        <v/>
      </c>
      <c r="Q25" s="12" t="n">
        <f aca="false">IF(AND($E25&lt;5*7,$G25&gt;(5-1)*7),1,"")</f>
        <v>1</v>
      </c>
      <c r="R25" s="12" t="n">
        <f aca="false">IF(AND($E25&lt;6*7,$G25&gt;(6-1)*7),1,"")</f>
        <v>1</v>
      </c>
      <c r="S25" s="12" t="str">
        <f aca="false">IF(AND($E25&lt;7*7,$G25&gt;(7-1)*7),1,"")</f>
        <v/>
      </c>
      <c r="T25" s="12" t="str">
        <f aca="false">IF(AND($E25&lt;8*7,$G25&gt;(8-1)*7),1,"")</f>
        <v/>
      </c>
      <c r="U25" s="12" t="str">
        <f aca="false">IF(AND($E25&lt;9*7,$G25&gt;(9-1)*7),1,"")</f>
        <v/>
      </c>
      <c r="V25" s="12" t="str">
        <f aca="false">IF(AND($E25&lt;10*7,$G25&gt;(10-1)*7),1,"")</f>
        <v/>
      </c>
      <c r="W25" s="12" t="str">
        <f aca="false">IF(AND($E25&lt;11*7,$G25&gt;(11-1)*7),1,"")</f>
        <v/>
      </c>
      <c r="X25" s="12" t="str">
        <f aca="false">IF(AND($E25&lt;12*7,$G25&gt;(12-1)*7),1,"")</f>
        <v/>
      </c>
      <c r="Y25" s="12" t="str">
        <f aca="false">IF(AND($E25&lt;13*7,$G25&gt;(13-1)*7),1,"")</f>
        <v/>
      </c>
      <c r="Z25" s="12" t="str">
        <f aca="false">IF(AND($E25&lt;14*7,$G25&gt;(14-1)*7),1,"")</f>
        <v/>
      </c>
      <c r="AA25" s="12" t="str">
        <f aca="false">IF(AND($E25&lt;15*7,$G25&gt;(15-1)*7),1,"")</f>
        <v/>
      </c>
      <c r="AB25" s="12" t="str">
        <f aca="false">IF(AND($E25&lt;16*7,$G25&gt;(16-1)*7),1,"")</f>
        <v/>
      </c>
      <c r="AC25" s="12" t="str">
        <f aca="false">IF(AND($E25&lt;17*7,$G25&gt;(17-1)*7),1,"")</f>
        <v/>
      </c>
    </row>
    <row r="26" customFormat="false" ht="15" hidden="false" customHeight="false" outlineLevel="0" collapsed="false">
      <c r="A26" s="8" t="n">
        <v>20</v>
      </c>
      <c r="B26" s="8" t="s">
        <v>48</v>
      </c>
      <c r="C26" s="9" t="s">
        <v>50</v>
      </c>
      <c r="D26" s="10" t="s">
        <v>22</v>
      </c>
      <c r="E26" s="10" t="n">
        <v>66</v>
      </c>
      <c r="F26" s="10" t="n">
        <v>14</v>
      </c>
      <c r="G26" s="8" t="n">
        <f aca="false">E26+F26</f>
        <v>80</v>
      </c>
      <c r="H26" s="11" t="n">
        <f aca="false">$C$4+E26</f>
        <v>46394</v>
      </c>
      <c r="I26" s="11" t="n">
        <f aca="false">$C$4+G26</f>
        <v>46408</v>
      </c>
      <c r="J26" s="10" t="s">
        <v>23</v>
      </c>
      <c r="K26" s="10" t="s">
        <v>20</v>
      </c>
      <c r="L26" s="10"/>
      <c r="M26" s="12" t="str">
        <f aca="false">IF(AND($E26&lt;1*7,$G26&gt;(1-1)*7),1,"")</f>
        <v/>
      </c>
      <c r="N26" s="12" t="str">
        <f aca="false">IF(AND($E26&lt;2*7,$G26&gt;(2-1)*7),1,"")</f>
        <v/>
      </c>
      <c r="O26" s="12" t="str">
        <f aca="false">IF(AND($E26&lt;3*7,$G26&gt;(3-1)*7),1,"")</f>
        <v/>
      </c>
      <c r="P26" s="12" t="str">
        <f aca="false">IF(AND($E26&lt;4*7,$G26&gt;(4-1)*7),1,"")</f>
        <v/>
      </c>
      <c r="Q26" s="12" t="str">
        <f aca="false">IF(AND($E26&lt;5*7,$G26&gt;(5-1)*7),1,"")</f>
        <v/>
      </c>
      <c r="R26" s="12" t="str">
        <f aca="false">IF(AND($E26&lt;6*7,$G26&gt;(6-1)*7),1,"")</f>
        <v/>
      </c>
      <c r="S26" s="12" t="str">
        <f aca="false">IF(AND($E26&lt;7*7,$G26&gt;(7-1)*7),1,"")</f>
        <v/>
      </c>
      <c r="T26" s="12" t="str">
        <f aca="false">IF(AND($E26&lt;8*7,$G26&gt;(8-1)*7),1,"")</f>
        <v/>
      </c>
      <c r="U26" s="12" t="str">
        <f aca="false">IF(AND($E26&lt;9*7,$G26&gt;(9-1)*7),1,"")</f>
        <v/>
      </c>
      <c r="V26" s="12" t="n">
        <f aca="false">IF(AND($E26&lt;10*7,$G26&gt;(10-1)*7),1,"")</f>
        <v>1</v>
      </c>
      <c r="W26" s="12" t="n">
        <f aca="false">IF(AND($E26&lt;11*7,$G26&gt;(11-1)*7),1,"")</f>
        <v>1</v>
      </c>
      <c r="X26" s="12" t="n">
        <f aca="false">IF(AND($E26&lt;12*7,$G26&gt;(12-1)*7),1,"")</f>
        <v>1</v>
      </c>
      <c r="Y26" s="12" t="str">
        <f aca="false">IF(AND($E26&lt;13*7,$G26&gt;(13-1)*7),1,"")</f>
        <v/>
      </c>
      <c r="Z26" s="12" t="str">
        <f aca="false">IF(AND($E26&lt;14*7,$G26&gt;(14-1)*7),1,"")</f>
        <v/>
      </c>
      <c r="AA26" s="12" t="str">
        <f aca="false">IF(AND($E26&lt;15*7,$G26&gt;(15-1)*7),1,"")</f>
        <v/>
      </c>
      <c r="AB26" s="12" t="str">
        <f aca="false">IF(AND($E26&lt;16*7,$G26&gt;(16-1)*7),1,"")</f>
        <v/>
      </c>
      <c r="AC26" s="12" t="str">
        <f aca="false">IF(AND($E26&lt;17*7,$G26&gt;(17-1)*7),1,"")</f>
        <v/>
      </c>
    </row>
    <row r="27" customFormat="false" ht="15" hidden="false" customHeight="false" outlineLevel="0" collapsed="false">
      <c r="A27" s="8" t="n">
        <v>21</v>
      </c>
      <c r="B27" s="8" t="s">
        <v>51</v>
      </c>
      <c r="C27" s="9" t="s">
        <v>52</v>
      </c>
      <c r="D27" s="10" t="s">
        <v>19</v>
      </c>
      <c r="E27" s="10" t="n">
        <v>70</v>
      </c>
      <c r="F27" s="10" t="n">
        <v>5</v>
      </c>
      <c r="G27" s="8" t="n">
        <f aca="false">E27+F27</f>
        <v>75</v>
      </c>
      <c r="H27" s="11" t="n">
        <f aca="false">$C$4+E27</f>
        <v>46398</v>
      </c>
      <c r="I27" s="11" t="n">
        <f aca="false">$C$4+G27</f>
        <v>46403</v>
      </c>
      <c r="J27" s="10"/>
      <c r="K27" s="10" t="s">
        <v>20</v>
      </c>
      <c r="L27" s="10"/>
      <c r="M27" s="12" t="str">
        <f aca="false">IF(AND($E27&lt;1*7,$G27&gt;(1-1)*7),1,"")</f>
        <v/>
      </c>
      <c r="N27" s="12" t="str">
        <f aca="false">IF(AND($E27&lt;2*7,$G27&gt;(2-1)*7),1,"")</f>
        <v/>
      </c>
      <c r="O27" s="12" t="str">
        <f aca="false">IF(AND($E27&lt;3*7,$G27&gt;(3-1)*7),1,"")</f>
        <v/>
      </c>
      <c r="P27" s="12" t="str">
        <f aca="false">IF(AND($E27&lt;4*7,$G27&gt;(4-1)*7),1,"")</f>
        <v/>
      </c>
      <c r="Q27" s="12" t="str">
        <f aca="false">IF(AND($E27&lt;5*7,$G27&gt;(5-1)*7),1,"")</f>
        <v/>
      </c>
      <c r="R27" s="12" t="str">
        <f aca="false">IF(AND($E27&lt;6*7,$G27&gt;(6-1)*7),1,"")</f>
        <v/>
      </c>
      <c r="S27" s="12" t="str">
        <f aca="false">IF(AND($E27&lt;7*7,$G27&gt;(7-1)*7),1,"")</f>
        <v/>
      </c>
      <c r="T27" s="12" t="str">
        <f aca="false">IF(AND($E27&lt;8*7,$G27&gt;(8-1)*7),1,"")</f>
        <v/>
      </c>
      <c r="U27" s="12" t="str">
        <f aca="false">IF(AND($E27&lt;9*7,$G27&gt;(9-1)*7),1,"")</f>
        <v/>
      </c>
      <c r="V27" s="12" t="str">
        <f aca="false">IF(AND($E27&lt;10*7,$G27&gt;(10-1)*7),1,"")</f>
        <v/>
      </c>
      <c r="W27" s="12" t="n">
        <f aca="false">IF(AND($E27&lt;11*7,$G27&gt;(11-1)*7),1,"")</f>
        <v>1</v>
      </c>
      <c r="X27" s="12" t="str">
        <f aca="false">IF(AND($E27&lt;12*7,$G27&gt;(12-1)*7),1,"")</f>
        <v/>
      </c>
      <c r="Y27" s="12" t="str">
        <f aca="false">IF(AND($E27&lt;13*7,$G27&gt;(13-1)*7),1,"")</f>
        <v/>
      </c>
      <c r="Z27" s="12" t="str">
        <f aca="false">IF(AND($E27&lt;14*7,$G27&gt;(14-1)*7),1,"")</f>
        <v/>
      </c>
      <c r="AA27" s="12" t="str">
        <f aca="false">IF(AND($E27&lt;15*7,$G27&gt;(15-1)*7),1,"")</f>
        <v/>
      </c>
      <c r="AB27" s="12" t="str">
        <f aca="false">IF(AND($E27&lt;16*7,$G27&gt;(16-1)*7),1,"")</f>
        <v/>
      </c>
      <c r="AC27" s="12" t="str">
        <f aca="false">IF(AND($E27&lt;17*7,$G27&gt;(17-1)*7),1,"")</f>
        <v/>
      </c>
    </row>
    <row r="28" customFormat="false" ht="15" hidden="false" customHeight="false" outlineLevel="0" collapsed="false">
      <c r="A28" s="8" t="n">
        <v>22</v>
      </c>
      <c r="B28" s="8" t="s">
        <v>51</v>
      </c>
      <c r="C28" s="9" t="s">
        <v>53</v>
      </c>
      <c r="D28" s="10" t="s">
        <v>19</v>
      </c>
      <c r="E28" s="10" t="n">
        <v>78</v>
      </c>
      <c r="F28" s="10" t="n">
        <v>6</v>
      </c>
      <c r="G28" s="8" t="n">
        <f aca="false">E28+F28</f>
        <v>84</v>
      </c>
      <c r="H28" s="11" t="n">
        <f aca="false">$C$4+E28</f>
        <v>46406</v>
      </c>
      <c r="I28" s="11" t="n">
        <f aca="false">$C$4+G28</f>
        <v>46412</v>
      </c>
      <c r="J28" s="10" t="s">
        <v>23</v>
      </c>
      <c r="K28" s="10" t="s">
        <v>20</v>
      </c>
      <c r="L28" s="10"/>
      <c r="M28" s="12" t="str">
        <f aca="false">IF(AND($E28&lt;1*7,$G28&gt;(1-1)*7),1,"")</f>
        <v/>
      </c>
      <c r="N28" s="12" t="str">
        <f aca="false">IF(AND($E28&lt;2*7,$G28&gt;(2-1)*7),1,"")</f>
        <v/>
      </c>
      <c r="O28" s="12" t="str">
        <f aca="false">IF(AND($E28&lt;3*7,$G28&gt;(3-1)*7),1,"")</f>
        <v/>
      </c>
      <c r="P28" s="12" t="str">
        <f aca="false">IF(AND($E28&lt;4*7,$G28&gt;(4-1)*7),1,"")</f>
        <v/>
      </c>
      <c r="Q28" s="12" t="str">
        <f aca="false">IF(AND($E28&lt;5*7,$G28&gt;(5-1)*7),1,"")</f>
        <v/>
      </c>
      <c r="R28" s="12" t="str">
        <f aca="false">IF(AND($E28&lt;6*7,$G28&gt;(6-1)*7),1,"")</f>
        <v/>
      </c>
      <c r="S28" s="12" t="str">
        <f aca="false">IF(AND($E28&lt;7*7,$G28&gt;(7-1)*7),1,"")</f>
        <v/>
      </c>
      <c r="T28" s="12" t="str">
        <f aca="false">IF(AND($E28&lt;8*7,$G28&gt;(8-1)*7),1,"")</f>
        <v/>
      </c>
      <c r="U28" s="12" t="str">
        <f aca="false">IF(AND($E28&lt;9*7,$G28&gt;(9-1)*7),1,"")</f>
        <v/>
      </c>
      <c r="V28" s="12" t="str">
        <f aca="false">IF(AND($E28&lt;10*7,$G28&gt;(10-1)*7),1,"")</f>
        <v/>
      </c>
      <c r="W28" s="12" t="str">
        <f aca="false">IF(AND($E28&lt;11*7,$G28&gt;(11-1)*7),1,"")</f>
        <v/>
      </c>
      <c r="X28" s="12" t="n">
        <f aca="false">IF(AND($E28&lt;12*7,$G28&gt;(12-1)*7),1,"")</f>
        <v>1</v>
      </c>
      <c r="Y28" s="12" t="str">
        <f aca="false">IF(AND($E28&lt;13*7,$G28&gt;(13-1)*7),1,"")</f>
        <v/>
      </c>
      <c r="Z28" s="12" t="str">
        <f aca="false">IF(AND($E28&lt;14*7,$G28&gt;(14-1)*7),1,"")</f>
        <v/>
      </c>
      <c r="AA28" s="12" t="str">
        <f aca="false">IF(AND($E28&lt;15*7,$G28&gt;(15-1)*7),1,"")</f>
        <v/>
      </c>
      <c r="AB28" s="12" t="str">
        <f aca="false">IF(AND($E28&lt;16*7,$G28&gt;(16-1)*7),1,"")</f>
        <v/>
      </c>
      <c r="AC28" s="12" t="str">
        <f aca="false">IF(AND($E28&lt;17*7,$G28&gt;(17-1)*7),1,"")</f>
        <v/>
      </c>
    </row>
    <row r="29" customFormat="false" ht="26.85" hidden="false" customHeight="false" outlineLevel="0" collapsed="false">
      <c r="A29" s="8" t="n">
        <v>23</v>
      </c>
      <c r="B29" s="8" t="s">
        <v>54</v>
      </c>
      <c r="C29" s="9" t="s">
        <v>55</v>
      </c>
      <c r="D29" s="10" t="s">
        <v>28</v>
      </c>
      <c r="E29" s="10" t="n">
        <v>55</v>
      </c>
      <c r="F29" s="10" t="n">
        <v>25</v>
      </c>
      <c r="G29" s="8" t="n">
        <f aca="false">E29+F29</f>
        <v>80</v>
      </c>
      <c r="H29" s="11" t="n">
        <f aca="false">$C$4+E29</f>
        <v>46383</v>
      </c>
      <c r="I29" s="11" t="n">
        <f aca="false">$C$4+G29</f>
        <v>46408</v>
      </c>
      <c r="J29" s="10"/>
      <c r="K29" s="10" t="s">
        <v>20</v>
      </c>
      <c r="L29" s="10"/>
      <c r="M29" s="12" t="str">
        <f aca="false">IF(AND($E29&lt;1*7,$G29&gt;(1-1)*7),1,"")</f>
        <v/>
      </c>
      <c r="N29" s="12" t="str">
        <f aca="false">IF(AND($E29&lt;2*7,$G29&gt;(2-1)*7),1,"")</f>
        <v/>
      </c>
      <c r="O29" s="12" t="str">
        <f aca="false">IF(AND($E29&lt;3*7,$G29&gt;(3-1)*7),1,"")</f>
        <v/>
      </c>
      <c r="P29" s="12" t="str">
        <f aca="false">IF(AND($E29&lt;4*7,$G29&gt;(4-1)*7),1,"")</f>
        <v/>
      </c>
      <c r="Q29" s="12" t="str">
        <f aca="false">IF(AND($E29&lt;5*7,$G29&gt;(5-1)*7),1,"")</f>
        <v/>
      </c>
      <c r="R29" s="12" t="str">
        <f aca="false">IF(AND($E29&lt;6*7,$G29&gt;(6-1)*7),1,"")</f>
        <v/>
      </c>
      <c r="S29" s="12" t="str">
        <f aca="false">IF(AND($E29&lt;7*7,$G29&gt;(7-1)*7),1,"")</f>
        <v/>
      </c>
      <c r="T29" s="12" t="n">
        <f aca="false">IF(AND($E29&lt;8*7,$G29&gt;(8-1)*7),1,"")</f>
        <v>1</v>
      </c>
      <c r="U29" s="12" t="n">
        <f aca="false">IF(AND($E29&lt;9*7,$G29&gt;(9-1)*7),1,"")</f>
        <v>1</v>
      </c>
      <c r="V29" s="12" t="n">
        <f aca="false">IF(AND($E29&lt;10*7,$G29&gt;(10-1)*7),1,"")</f>
        <v>1</v>
      </c>
      <c r="W29" s="12" t="n">
        <f aca="false">IF(AND($E29&lt;11*7,$G29&gt;(11-1)*7),1,"")</f>
        <v>1</v>
      </c>
      <c r="X29" s="12" t="n">
        <f aca="false">IF(AND($E29&lt;12*7,$G29&gt;(12-1)*7),1,"")</f>
        <v>1</v>
      </c>
      <c r="Y29" s="12" t="str">
        <f aca="false">IF(AND($E29&lt;13*7,$G29&gt;(13-1)*7),1,"")</f>
        <v/>
      </c>
      <c r="Z29" s="12" t="str">
        <f aca="false">IF(AND($E29&lt;14*7,$G29&gt;(14-1)*7),1,"")</f>
        <v/>
      </c>
      <c r="AA29" s="12" t="str">
        <f aca="false">IF(AND($E29&lt;15*7,$G29&gt;(15-1)*7),1,"")</f>
        <v/>
      </c>
      <c r="AB29" s="12" t="str">
        <f aca="false">IF(AND($E29&lt;16*7,$G29&gt;(16-1)*7),1,"")</f>
        <v/>
      </c>
      <c r="AC29" s="12" t="str">
        <f aca="false">IF(AND($E29&lt;17*7,$G29&gt;(17-1)*7),1,"")</f>
        <v/>
      </c>
    </row>
    <row r="30" customFormat="false" ht="15" hidden="false" customHeight="false" outlineLevel="0" collapsed="false">
      <c r="A30" s="8" t="n">
        <v>24</v>
      </c>
      <c r="B30" s="8" t="s">
        <v>54</v>
      </c>
      <c r="C30" s="9" t="s">
        <v>56</v>
      </c>
      <c r="D30" s="10" t="s">
        <v>28</v>
      </c>
      <c r="E30" s="10" t="n">
        <v>70</v>
      </c>
      <c r="F30" s="10" t="n">
        <v>20</v>
      </c>
      <c r="G30" s="8" t="n">
        <f aca="false">E30+F30</f>
        <v>90</v>
      </c>
      <c r="H30" s="11" t="n">
        <f aca="false">$C$4+E30</f>
        <v>46398</v>
      </c>
      <c r="I30" s="11" t="n">
        <f aca="false">$C$4+G30</f>
        <v>46418</v>
      </c>
      <c r="J30" s="10"/>
      <c r="K30" s="10" t="s">
        <v>20</v>
      </c>
      <c r="L30" s="10"/>
      <c r="M30" s="12" t="str">
        <f aca="false">IF(AND($E30&lt;1*7,$G30&gt;(1-1)*7),1,"")</f>
        <v/>
      </c>
      <c r="N30" s="12" t="str">
        <f aca="false">IF(AND($E30&lt;2*7,$G30&gt;(2-1)*7),1,"")</f>
        <v/>
      </c>
      <c r="O30" s="12" t="str">
        <f aca="false">IF(AND($E30&lt;3*7,$G30&gt;(3-1)*7),1,"")</f>
        <v/>
      </c>
      <c r="P30" s="12" t="str">
        <f aca="false">IF(AND($E30&lt;4*7,$G30&gt;(4-1)*7),1,"")</f>
        <v/>
      </c>
      <c r="Q30" s="12" t="str">
        <f aca="false">IF(AND($E30&lt;5*7,$G30&gt;(5-1)*7),1,"")</f>
        <v/>
      </c>
      <c r="R30" s="12" t="str">
        <f aca="false">IF(AND($E30&lt;6*7,$G30&gt;(6-1)*7),1,"")</f>
        <v/>
      </c>
      <c r="S30" s="12" t="str">
        <f aca="false">IF(AND($E30&lt;7*7,$G30&gt;(7-1)*7),1,"")</f>
        <v/>
      </c>
      <c r="T30" s="12" t="str">
        <f aca="false">IF(AND($E30&lt;8*7,$G30&gt;(8-1)*7),1,"")</f>
        <v/>
      </c>
      <c r="U30" s="12" t="str">
        <f aca="false">IF(AND($E30&lt;9*7,$G30&gt;(9-1)*7),1,"")</f>
        <v/>
      </c>
      <c r="V30" s="12" t="str">
        <f aca="false">IF(AND($E30&lt;10*7,$G30&gt;(10-1)*7),1,"")</f>
        <v/>
      </c>
      <c r="W30" s="12" t="n">
        <f aca="false">IF(AND($E30&lt;11*7,$G30&gt;(11-1)*7),1,"")</f>
        <v>1</v>
      </c>
      <c r="X30" s="12" t="n">
        <f aca="false">IF(AND($E30&lt;12*7,$G30&gt;(12-1)*7),1,"")</f>
        <v>1</v>
      </c>
      <c r="Y30" s="12" t="n">
        <f aca="false">IF(AND($E30&lt;13*7,$G30&gt;(13-1)*7),1,"")</f>
        <v>1</v>
      </c>
      <c r="Z30" s="12" t="str">
        <f aca="false">IF(AND($E30&lt;14*7,$G30&gt;(14-1)*7),1,"")</f>
        <v/>
      </c>
      <c r="AA30" s="12" t="str">
        <f aca="false">IF(AND($E30&lt;15*7,$G30&gt;(15-1)*7),1,"")</f>
        <v/>
      </c>
      <c r="AB30" s="12" t="str">
        <f aca="false">IF(AND($E30&lt;16*7,$G30&gt;(16-1)*7),1,"")</f>
        <v/>
      </c>
      <c r="AC30" s="12" t="str">
        <f aca="false">IF(AND($E30&lt;17*7,$G30&gt;(17-1)*7),1,"")</f>
        <v/>
      </c>
    </row>
    <row r="31" customFormat="false" ht="15" hidden="false" customHeight="false" outlineLevel="0" collapsed="false">
      <c r="A31" s="8" t="n">
        <v>25</v>
      </c>
      <c r="B31" s="8" t="s">
        <v>57</v>
      </c>
      <c r="C31" s="9" t="s">
        <v>58</v>
      </c>
      <c r="D31" s="10" t="s">
        <v>28</v>
      </c>
      <c r="E31" s="10" t="n">
        <v>84</v>
      </c>
      <c r="F31" s="10" t="n">
        <v>4</v>
      </c>
      <c r="G31" s="8" t="n">
        <f aca="false">E31+F31</f>
        <v>88</v>
      </c>
      <c r="H31" s="11" t="n">
        <f aca="false">$C$4+E31</f>
        <v>46412</v>
      </c>
      <c r="I31" s="11" t="n">
        <f aca="false">$C$4+G31</f>
        <v>46416</v>
      </c>
      <c r="J31" s="10" t="s">
        <v>23</v>
      </c>
      <c r="K31" s="10" t="s">
        <v>20</v>
      </c>
      <c r="L31" s="10"/>
      <c r="M31" s="12" t="str">
        <f aca="false">IF(AND($E31&lt;1*7,$G31&gt;(1-1)*7),1,"")</f>
        <v/>
      </c>
      <c r="N31" s="12" t="str">
        <f aca="false">IF(AND($E31&lt;2*7,$G31&gt;(2-1)*7),1,"")</f>
        <v/>
      </c>
      <c r="O31" s="12" t="str">
        <f aca="false">IF(AND($E31&lt;3*7,$G31&gt;(3-1)*7),1,"")</f>
        <v/>
      </c>
      <c r="P31" s="12" t="str">
        <f aca="false">IF(AND($E31&lt;4*7,$G31&gt;(4-1)*7),1,"")</f>
        <v/>
      </c>
      <c r="Q31" s="12" t="str">
        <f aca="false">IF(AND($E31&lt;5*7,$G31&gt;(5-1)*7),1,"")</f>
        <v/>
      </c>
      <c r="R31" s="12" t="str">
        <f aca="false">IF(AND($E31&lt;6*7,$G31&gt;(6-1)*7),1,"")</f>
        <v/>
      </c>
      <c r="S31" s="12" t="str">
        <f aca="false">IF(AND($E31&lt;7*7,$G31&gt;(7-1)*7),1,"")</f>
        <v/>
      </c>
      <c r="T31" s="12" t="str">
        <f aca="false">IF(AND($E31&lt;8*7,$G31&gt;(8-1)*7),1,"")</f>
        <v/>
      </c>
      <c r="U31" s="12" t="str">
        <f aca="false">IF(AND($E31&lt;9*7,$G31&gt;(9-1)*7),1,"")</f>
        <v/>
      </c>
      <c r="V31" s="12" t="str">
        <f aca="false">IF(AND($E31&lt;10*7,$G31&gt;(10-1)*7),1,"")</f>
        <v/>
      </c>
      <c r="W31" s="12" t="str">
        <f aca="false">IF(AND($E31&lt;11*7,$G31&gt;(11-1)*7),1,"")</f>
        <v/>
      </c>
      <c r="X31" s="12" t="str">
        <f aca="false">IF(AND($E31&lt;12*7,$G31&gt;(12-1)*7),1,"")</f>
        <v/>
      </c>
      <c r="Y31" s="12" t="n">
        <f aca="false">IF(AND($E31&lt;13*7,$G31&gt;(13-1)*7),1,"")</f>
        <v>1</v>
      </c>
      <c r="Z31" s="12" t="str">
        <f aca="false">IF(AND($E31&lt;14*7,$G31&gt;(14-1)*7),1,"")</f>
        <v/>
      </c>
      <c r="AA31" s="12" t="str">
        <f aca="false">IF(AND($E31&lt;15*7,$G31&gt;(15-1)*7),1,"")</f>
        <v/>
      </c>
      <c r="AB31" s="12" t="str">
        <f aca="false">IF(AND($E31&lt;16*7,$G31&gt;(16-1)*7),1,"")</f>
        <v/>
      </c>
      <c r="AC31" s="12" t="str">
        <f aca="false">IF(AND($E31&lt;17*7,$G31&gt;(17-1)*7),1,"")</f>
        <v/>
      </c>
    </row>
    <row r="32" customFormat="false" ht="15" hidden="false" customHeight="false" outlineLevel="0" collapsed="false">
      <c r="A32" s="8" t="n">
        <v>26</v>
      </c>
      <c r="B32" s="8" t="s">
        <v>57</v>
      </c>
      <c r="C32" s="9" t="s">
        <v>59</v>
      </c>
      <c r="D32" s="10" t="s">
        <v>19</v>
      </c>
      <c r="E32" s="10" t="n">
        <v>90</v>
      </c>
      <c r="F32" s="10" t="n">
        <v>1</v>
      </c>
      <c r="G32" s="8" t="n">
        <f aca="false">E32+F32</f>
        <v>91</v>
      </c>
      <c r="H32" s="11" t="n">
        <f aca="false">$C$4+E32</f>
        <v>46418</v>
      </c>
      <c r="I32" s="11" t="n">
        <f aca="false">$C$4+G32</f>
        <v>46419</v>
      </c>
      <c r="J32" s="10" t="s">
        <v>23</v>
      </c>
      <c r="K32" s="10" t="s">
        <v>20</v>
      </c>
      <c r="L32" s="10"/>
      <c r="M32" s="12" t="str">
        <f aca="false">IF(AND($E32&lt;1*7,$G32&gt;(1-1)*7),1,"")</f>
        <v/>
      </c>
      <c r="N32" s="12" t="str">
        <f aca="false">IF(AND($E32&lt;2*7,$G32&gt;(2-1)*7),1,"")</f>
        <v/>
      </c>
      <c r="O32" s="12" t="str">
        <f aca="false">IF(AND($E32&lt;3*7,$G32&gt;(3-1)*7),1,"")</f>
        <v/>
      </c>
      <c r="P32" s="12" t="str">
        <f aca="false">IF(AND($E32&lt;4*7,$G32&gt;(4-1)*7),1,"")</f>
        <v/>
      </c>
      <c r="Q32" s="12" t="str">
        <f aca="false">IF(AND($E32&lt;5*7,$G32&gt;(5-1)*7),1,"")</f>
        <v/>
      </c>
      <c r="R32" s="12" t="str">
        <f aca="false">IF(AND($E32&lt;6*7,$G32&gt;(6-1)*7),1,"")</f>
        <v/>
      </c>
      <c r="S32" s="12" t="str">
        <f aca="false">IF(AND($E32&lt;7*7,$G32&gt;(7-1)*7),1,"")</f>
        <v/>
      </c>
      <c r="T32" s="12" t="str">
        <f aca="false">IF(AND($E32&lt;8*7,$G32&gt;(8-1)*7),1,"")</f>
        <v/>
      </c>
      <c r="U32" s="12" t="str">
        <f aca="false">IF(AND($E32&lt;9*7,$G32&gt;(9-1)*7),1,"")</f>
        <v/>
      </c>
      <c r="V32" s="12" t="str">
        <f aca="false">IF(AND($E32&lt;10*7,$G32&gt;(10-1)*7),1,"")</f>
        <v/>
      </c>
      <c r="W32" s="12" t="str">
        <f aca="false">IF(AND($E32&lt;11*7,$G32&gt;(11-1)*7),1,"")</f>
        <v/>
      </c>
      <c r="X32" s="12" t="str">
        <f aca="false">IF(AND($E32&lt;12*7,$G32&gt;(12-1)*7),1,"")</f>
        <v/>
      </c>
      <c r="Y32" s="12" t="n">
        <f aca="false">IF(AND($E32&lt;13*7,$G32&gt;(13-1)*7),1,"")</f>
        <v>1</v>
      </c>
      <c r="Z32" s="12" t="str">
        <f aca="false">IF(AND($E32&lt;14*7,$G32&gt;(14-1)*7),1,"")</f>
        <v/>
      </c>
      <c r="AA32" s="12" t="str">
        <f aca="false">IF(AND($E32&lt;15*7,$G32&gt;(15-1)*7),1,"")</f>
        <v/>
      </c>
      <c r="AB32" s="12" t="str">
        <f aca="false">IF(AND($E32&lt;16*7,$G32&gt;(16-1)*7),1,"")</f>
        <v/>
      </c>
      <c r="AC32" s="12" t="str">
        <f aca="false">IF(AND($E32&lt;17*7,$G32&gt;(17-1)*7),1,"")</f>
        <v/>
      </c>
    </row>
    <row r="33" customFormat="false" ht="15" hidden="false" customHeight="false" outlineLevel="0" collapsed="false">
      <c r="A33" s="8" t="n">
        <v>27</v>
      </c>
      <c r="B33" s="8" t="s">
        <v>60</v>
      </c>
      <c r="C33" s="9" t="s">
        <v>61</v>
      </c>
      <c r="D33" s="10" t="s">
        <v>22</v>
      </c>
      <c r="E33" s="10" t="n">
        <v>90</v>
      </c>
      <c r="F33" s="10" t="n">
        <v>7</v>
      </c>
      <c r="G33" s="8" t="n">
        <f aca="false">E33+F33</f>
        <v>97</v>
      </c>
      <c r="H33" s="11" t="n">
        <f aca="false">$C$4+E33</f>
        <v>46418</v>
      </c>
      <c r="I33" s="11" t="n">
        <f aca="false">$C$4+G33</f>
        <v>46425</v>
      </c>
      <c r="J33" s="10"/>
      <c r="K33" s="10" t="s">
        <v>20</v>
      </c>
      <c r="L33" s="10"/>
      <c r="M33" s="12" t="str">
        <f aca="false">IF(AND($E33&lt;1*7,$G33&gt;(1-1)*7),1,"")</f>
        <v/>
      </c>
      <c r="N33" s="12" t="str">
        <f aca="false">IF(AND($E33&lt;2*7,$G33&gt;(2-1)*7),1,"")</f>
        <v/>
      </c>
      <c r="O33" s="12" t="str">
        <f aca="false">IF(AND($E33&lt;3*7,$G33&gt;(3-1)*7),1,"")</f>
        <v/>
      </c>
      <c r="P33" s="12" t="str">
        <f aca="false">IF(AND($E33&lt;4*7,$G33&gt;(4-1)*7),1,"")</f>
        <v/>
      </c>
      <c r="Q33" s="12" t="str">
        <f aca="false">IF(AND($E33&lt;5*7,$G33&gt;(5-1)*7),1,"")</f>
        <v/>
      </c>
      <c r="R33" s="12" t="str">
        <f aca="false">IF(AND($E33&lt;6*7,$G33&gt;(6-1)*7),1,"")</f>
        <v/>
      </c>
      <c r="S33" s="12" t="str">
        <f aca="false">IF(AND($E33&lt;7*7,$G33&gt;(7-1)*7),1,"")</f>
        <v/>
      </c>
      <c r="T33" s="12" t="str">
        <f aca="false">IF(AND($E33&lt;8*7,$G33&gt;(8-1)*7),1,"")</f>
        <v/>
      </c>
      <c r="U33" s="12" t="str">
        <f aca="false">IF(AND($E33&lt;9*7,$G33&gt;(9-1)*7),1,"")</f>
        <v/>
      </c>
      <c r="V33" s="12" t="str">
        <f aca="false">IF(AND($E33&lt;10*7,$G33&gt;(10-1)*7),1,"")</f>
        <v/>
      </c>
      <c r="W33" s="12" t="str">
        <f aca="false">IF(AND($E33&lt;11*7,$G33&gt;(11-1)*7),1,"")</f>
        <v/>
      </c>
      <c r="X33" s="12" t="str">
        <f aca="false">IF(AND($E33&lt;12*7,$G33&gt;(12-1)*7),1,"")</f>
        <v/>
      </c>
      <c r="Y33" s="12" t="n">
        <f aca="false">IF(AND($E33&lt;13*7,$G33&gt;(13-1)*7),1,"")</f>
        <v>1</v>
      </c>
      <c r="Z33" s="12" t="n">
        <f aca="false">IF(AND($E33&lt;14*7,$G33&gt;(14-1)*7),1,"")</f>
        <v>1</v>
      </c>
      <c r="AA33" s="12" t="str">
        <f aca="false">IF(AND($E33&lt;15*7,$G33&gt;(15-1)*7),1,"")</f>
        <v/>
      </c>
      <c r="AB33" s="12" t="str">
        <f aca="false">IF(AND($E33&lt;16*7,$G33&gt;(16-1)*7),1,"")</f>
        <v/>
      </c>
      <c r="AC33" s="12" t="str">
        <f aca="false">IF(AND($E33&lt;17*7,$G33&gt;(17-1)*7),1,"")</f>
        <v/>
      </c>
    </row>
    <row r="34" customFormat="false" ht="15" hidden="false" customHeight="false" outlineLevel="0" collapsed="false">
      <c r="A34" s="8" t="n">
        <v>28</v>
      </c>
      <c r="B34" s="8" t="s">
        <v>60</v>
      </c>
      <c r="C34" s="9" t="s">
        <v>62</v>
      </c>
      <c r="D34" s="10" t="s">
        <v>22</v>
      </c>
      <c r="E34" s="10" t="n">
        <v>91</v>
      </c>
      <c r="F34" s="10" t="n">
        <v>28</v>
      </c>
      <c r="G34" s="8" t="n">
        <f aca="false">E34+F34</f>
        <v>119</v>
      </c>
      <c r="H34" s="11" t="n">
        <f aca="false">$C$4+E34</f>
        <v>46419</v>
      </c>
      <c r="I34" s="11" t="n">
        <f aca="false">$C$4+G34</f>
        <v>46447</v>
      </c>
      <c r="J34" s="10"/>
      <c r="K34" s="10" t="s">
        <v>20</v>
      </c>
      <c r="L34" s="10"/>
      <c r="M34" s="12" t="str">
        <f aca="false">IF(AND($E34&lt;1*7,$G34&gt;(1-1)*7),1,"")</f>
        <v/>
      </c>
      <c r="N34" s="12" t="str">
        <f aca="false">IF(AND($E34&lt;2*7,$G34&gt;(2-1)*7),1,"")</f>
        <v/>
      </c>
      <c r="O34" s="12" t="str">
        <f aca="false">IF(AND($E34&lt;3*7,$G34&gt;(3-1)*7),1,"")</f>
        <v/>
      </c>
      <c r="P34" s="12" t="str">
        <f aca="false">IF(AND($E34&lt;4*7,$G34&gt;(4-1)*7),1,"")</f>
        <v/>
      </c>
      <c r="Q34" s="12" t="str">
        <f aca="false">IF(AND($E34&lt;5*7,$G34&gt;(5-1)*7),1,"")</f>
        <v/>
      </c>
      <c r="R34" s="12" t="str">
        <f aca="false">IF(AND($E34&lt;6*7,$G34&gt;(6-1)*7),1,"")</f>
        <v/>
      </c>
      <c r="S34" s="12" t="str">
        <f aca="false">IF(AND($E34&lt;7*7,$G34&gt;(7-1)*7),1,"")</f>
        <v/>
      </c>
      <c r="T34" s="12" t="str">
        <f aca="false">IF(AND($E34&lt;8*7,$G34&gt;(8-1)*7),1,"")</f>
        <v/>
      </c>
      <c r="U34" s="12" t="str">
        <f aca="false">IF(AND($E34&lt;9*7,$G34&gt;(9-1)*7),1,"")</f>
        <v/>
      </c>
      <c r="V34" s="12" t="str">
        <f aca="false">IF(AND($E34&lt;10*7,$G34&gt;(10-1)*7),1,"")</f>
        <v/>
      </c>
      <c r="W34" s="12" t="str">
        <f aca="false">IF(AND($E34&lt;11*7,$G34&gt;(11-1)*7),1,"")</f>
        <v/>
      </c>
      <c r="X34" s="12" t="str">
        <f aca="false">IF(AND($E34&lt;12*7,$G34&gt;(12-1)*7),1,"")</f>
        <v/>
      </c>
      <c r="Y34" s="12" t="str">
        <f aca="false">IF(AND($E34&lt;13*7,$G34&gt;(13-1)*7),1,"")</f>
        <v/>
      </c>
      <c r="Z34" s="12" t="n">
        <f aca="false">IF(AND($E34&lt;14*7,$G34&gt;(14-1)*7),1,"")</f>
        <v>1</v>
      </c>
      <c r="AA34" s="12" t="n">
        <f aca="false">IF(AND($E34&lt;15*7,$G34&gt;(15-1)*7),1,"")</f>
        <v>1</v>
      </c>
      <c r="AB34" s="12" t="n">
        <f aca="false">IF(AND($E34&lt;16*7,$G34&gt;(16-1)*7),1,"")</f>
        <v>1</v>
      </c>
      <c r="AC34" s="12" t="n">
        <f aca="false">IF(AND($E34&lt;17*7,$G34&gt;(17-1)*7),1,"")</f>
        <v>1</v>
      </c>
    </row>
    <row r="35" customFormat="false" ht="26.85" hidden="false" customHeight="false" outlineLevel="0" collapsed="false">
      <c r="A35" s="8" t="n">
        <v>29</v>
      </c>
      <c r="B35" s="8" t="s">
        <v>60</v>
      </c>
      <c r="C35" s="9" t="s">
        <v>63</v>
      </c>
      <c r="D35" s="10" t="s">
        <v>28</v>
      </c>
      <c r="E35" s="10" t="n">
        <v>118</v>
      </c>
      <c r="F35" s="10" t="n">
        <v>2</v>
      </c>
      <c r="G35" s="8" t="n">
        <f aca="false">E35+F35</f>
        <v>120</v>
      </c>
      <c r="H35" s="11" t="n">
        <f aca="false">$C$4+E35</f>
        <v>46446</v>
      </c>
      <c r="I35" s="11" t="n">
        <f aca="false">$C$4+G35</f>
        <v>46448</v>
      </c>
      <c r="J35" s="10" t="s">
        <v>23</v>
      </c>
      <c r="K35" s="10" t="s">
        <v>20</v>
      </c>
      <c r="L35" s="10"/>
      <c r="M35" s="12" t="str">
        <f aca="false">IF(AND($E35&lt;1*7,$G35&gt;(1-1)*7),1,"")</f>
        <v/>
      </c>
      <c r="N35" s="12" t="str">
        <f aca="false">IF(AND($E35&lt;2*7,$G35&gt;(2-1)*7),1,"")</f>
        <v/>
      </c>
      <c r="O35" s="12" t="str">
        <f aca="false">IF(AND($E35&lt;3*7,$G35&gt;(3-1)*7),1,"")</f>
        <v/>
      </c>
      <c r="P35" s="12" t="str">
        <f aca="false">IF(AND($E35&lt;4*7,$G35&gt;(4-1)*7),1,"")</f>
        <v/>
      </c>
      <c r="Q35" s="12" t="str">
        <f aca="false">IF(AND($E35&lt;5*7,$G35&gt;(5-1)*7),1,"")</f>
        <v/>
      </c>
      <c r="R35" s="12" t="str">
        <f aca="false">IF(AND($E35&lt;6*7,$G35&gt;(6-1)*7),1,"")</f>
        <v/>
      </c>
      <c r="S35" s="12" t="str">
        <f aca="false">IF(AND($E35&lt;7*7,$G35&gt;(7-1)*7),1,"")</f>
        <v/>
      </c>
      <c r="T35" s="12" t="str">
        <f aca="false">IF(AND($E35&lt;8*7,$G35&gt;(8-1)*7),1,"")</f>
        <v/>
      </c>
      <c r="U35" s="12" t="str">
        <f aca="false">IF(AND($E35&lt;9*7,$G35&gt;(9-1)*7),1,"")</f>
        <v/>
      </c>
      <c r="V35" s="12" t="str">
        <f aca="false">IF(AND($E35&lt;10*7,$G35&gt;(10-1)*7),1,"")</f>
        <v/>
      </c>
      <c r="W35" s="12" t="str">
        <f aca="false">IF(AND($E35&lt;11*7,$G35&gt;(11-1)*7),1,"")</f>
        <v/>
      </c>
      <c r="X35" s="12" t="str">
        <f aca="false">IF(AND($E35&lt;12*7,$G35&gt;(12-1)*7),1,"")</f>
        <v/>
      </c>
      <c r="Y35" s="12" t="str">
        <f aca="false">IF(AND($E35&lt;13*7,$G35&gt;(13-1)*7),1,"")</f>
        <v/>
      </c>
      <c r="Z35" s="12" t="str">
        <f aca="false">IF(AND($E35&lt;14*7,$G35&gt;(14-1)*7),1,"")</f>
        <v/>
      </c>
      <c r="AA35" s="12" t="str">
        <f aca="false">IF(AND($E35&lt;15*7,$G35&gt;(15-1)*7),1,"")</f>
        <v/>
      </c>
      <c r="AB35" s="12" t="str">
        <f aca="false">IF(AND($E35&lt;16*7,$G35&gt;(16-1)*7),1,"")</f>
        <v/>
      </c>
      <c r="AC35" s="12" t="n">
        <f aca="false">IF(AND($E35&lt;17*7,$G35&gt;(17-1)*7),1,"")</f>
        <v>1</v>
      </c>
    </row>
    <row r="37" customFormat="false" ht="15" hidden="false" customHeight="false" outlineLevel="0" collapsed="false">
      <c r="A37" s="2" t="s">
        <v>64</v>
      </c>
    </row>
    <row r="38" customFormat="false" ht="15" hidden="false" customHeight="false" outlineLevel="0" collapsed="false">
      <c r="A38" s="13" t="s">
        <v>65</v>
      </c>
      <c r="C38" s="13" t="str">
        <f aca="false">COUNTIF(K7:K35,"готово")&amp;" из "&amp;COUNTA(C7:C35)</f>
        <v>0 из 29</v>
      </c>
    </row>
    <row r="39" customFormat="false" ht="15" hidden="false" customHeight="false" outlineLevel="0" collapsed="false">
      <c r="A39" s="13" t="s">
        <v>66</v>
      </c>
      <c r="C39" s="13" t="n">
        <f aca="false">COUNTIF(K7:K35,"задержка")</f>
        <v>0</v>
      </c>
    </row>
  </sheetData>
  <mergeCells count="3">
    <mergeCell ref="A4:B4"/>
    <mergeCell ref="E4:G4"/>
    <mergeCell ref="H4:I4"/>
  </mergeCells>
  <conditionalFormatting sqref="M7:AC35">
    <cfRule type="expression" priority="2" aboveAverage="0" equalAverage="0" bottom="0" percent="0" rank="0" text="" dxfId="0">
      <formula>AND(M7=1,$J7="да")</formula>
    </cfRule>
    <cfRule type="expression" priority="3" aboveAverage="0" equalAverage="0" bottom="0" percent="0" rank="0" text="" dxfId="1">
      <formula>M7=1</formula>
    </cfRule>
  </conditionalFormatting>
  <conditionalFormatting sqref="K7:K35">
    <cfRule type="cellIs" priority="4" operator="equal" aboveAverage="0" equalAverage="0" bottom="0" percent="0" rank="0" text="" dxfId="2">
      <formula>"готово"</formula>
    </cfRule>
    <cfRule type="cellIs" priority="5" operator="equal" aboveAverage="0" equalAverage="0" bottom="0" percent="0" rank="0" text="" dxfId="3">
      <formula>"задержка"</formula>
    </cfRule>
  </conditionalFormatting>
  <dataValidations count="3">
    <dataValidation allowBlank="true" errorStyle="stop" operator="between" showDropDown="false" showErrorMessage="false" showInputMessage="false" sqref="D7:D35" type="list">
      <formula1>"Сеть,Партнёр,Вместе"</formula1>
      <formula2>0</formula2>
    </dataValidation>
    <dataValidation allowBlank="true" errorStyle="stop" operator="between" showDropDown="false" showErrorMessage="false" showInputMessage="false" sqref="K7:K35" type="list">
      <formula1>"не начато,в работе,готово,задержка"</formula1>
      <formula2>0</formula2>
    </dataValidation>
    <dataValidation allowBlank="true" errorStyle="stop" operator="between" showDropDown="false" showErrorMessage="false" showInputMessage="false" sqref="J7:J35" type="list">
      <formula1>"да"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2026-10-10T01:42:28Z</dcterms:created>
  <dc:creator>openpyxl</dc:creator>
  <dc:description/>
  <dc:language>en-US</dc:language>
  <cp:lastModifiedBy/>
  <dcterms:modified xsi:type="dcterms:W3CDTF">2026-10-10T01:42:28Z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